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Employees\Salary Guidelines\"/>
    </mc:Choice>
  </mc:AlternateContent>
  <xr:revisionPtr revIDLastSave="0" documentId="13_ncr:1_{1F07747F-2536-47A2-9AFE-9309160862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3" i="1" l="1"/>
  <c r="J83" i="1"/>
  <c r="I83" i="1"/>
  <c r="H83" i="1"/>
  <c r="G83" i="1"/>
  <c r="F83" i="1"/>
  <c r="E83" i="1"/>
  <c r="D83" i="1"/>
  <c r="C83" i="1"/>
  <c r="C45" i="1"/>
  <c r="D45" i="1"/>
  <c r="E45" i="1"/>
  <c r="F45" i="1"/>
  <c r="G45" i="1"/>
  <c r="H45" i="1"/>
  <c r="I45" i="1"/>
  <c r="J45" i="1"/>
  <c r="K45" i="1"/>
  <c r="C98" i="1"/>
  <c r="D98" i="1"/>
  <c r="E98" i="1"/>
  <c r="F98" i="1"/>
  <c r="G98" i="1"/>
  <c r="H98" i="1"/>
  <c r="I98" i="1"/>
  <c r="J98" i="1"/>
  <c r="K98" i="1"/>
  <c r="K47" i="1"/>
  <c r="K48" i="1"/>
  <c r="K49" i="1"/>
  <c r="K50" i="1"/>
  <c r="J47" i="1"/>
  <c r="J48" i="1"/>
  <c r="J49" i="1"/>
  <c r="J50" i="1"/>
  <c r="I47" i="1"/>
  <c r="I48" i="1"/>
  <c r="I49" i="1"/>
  <c r="I50" i="1"/>
  <c r="H47" i="1"/>
  <c r="H48" i="1"/>
  <c r="H49" i="1"/>
  <c r="H50" i="1"/>
  <c r="G47" i="1"/>
  <c r="G48" i="1"/>
  <c r="G49" i="1"/>
  <c r="G50" i="1"/>
  <c r="F47" i="1"/>
  <c r="F48" i="1"/>
  <c r="F49" i="1"/>
  <c r="F50" i="1"/>
  <c r="E47" i="1"/>
  <c r="E48" i="1"/>
  <c r="E49" i="1"/>
  <c r="E50" i="1"/>
  <c r="D47" i="1"/>
  <c r="D48" i="1"/>
  <c r="D49" i="1"/>
  <c r="D50" i="1"/>
  <c r="C47" i="1"/>
  <c r="C48" i="1"/>
  <c r="C49" i="1"/>
  <c r="C50" i="1"/>
  <c r="K44" i="1"/>
  <c r="J44" i="1"/>
  <c r="I44" i="1"/>
  <c r="H44" i="1"/>
  <c r="G44" i="1"/>
  <c r="F44" i="1"/>
  <c r="E44" i="1"/>
  <c r="D44" i="1"/>
  <c r="C44" i="1"/>
  <c r="K43" i="1"/>
  <c r="J43" i="1"/>
  <c r="I43" i="1"/>
  <c r="H43" i="1"/>
  <c r="G43" i="1"/>
  <c r="F43" i="1"/>
  <c r="E43" i="1"/>
  <c r="D43" i="1"/>
  <c r="C43" i="1"/>
  <c r="C15" i="1" l="1"/>
  <c r="D15" i="1"/>
  <c r="E15" i="1"/>
  <c r="F15" i="1"/>
  <c r="G15" i="1"/>
  <c r="H15" i="1"/>
  <c r="I15" i="1"/>
  <c r="J15" i="1"/>
  <c r="K15" i="1"/>
  <c r="C16" i="1" l="1"/>
  <c r="D16" i="1"/>
  <c r="E16" i="1"/>
  <c r="F16" i="1"/>
  <c r="G16" i="1"/>
  <c r="H16" i="1"/>
  <c r="I16" i="1"/>
  <c r="J16" i="1"/>
  <c r="K16" i="1"/>
  <c r="E11" i="1" l="1"/>
  <c r="K99" i="1" l="1"/>
  <c r="J99" i="1"/>
  <c r="I99" i="1"/>
  <c r="H99" i="1"/>
  <c r="G99" i="1"/>
  <c r="F99" i="1"/>
  <c r="E99" i="1"/>
  <c r="D99" i="1"/>
  <c r="C99" i="1"/>
  <c r="K97" i="1"/>
  <c r="J97" i="1"/>
  <c r="I97" i="1"/>
  <c r="H97" i="1"/>
  <c r="G97" i="1"/>
  <c r="F97" i="1"/>
  <c r="E97" i="1"/>
  <c r="D97" i="1"/>
  <c r="C97" i="1"/>
  <c r="K96" i="1"/>
  <c r="J96" i="1"/>
  <c r="I96" i="1"/>
  <c r="H96" i="1"/>
  <c r="G96" i="1"/>
  <c r="F96" i="1"/>
  <c r="E96" i="1"/>
  <c r="D96" i="1"/>
  <c r="C96" i="1"/>
  <c r="K91" i="1"/>
  <c r="J91" i="1"/>
  <c r="I91" i="1"/>
  <c r="H91" i="1"/>
  <c r="G91" i="1"/>
  <c r="F91" i="1"/>
  <c r="E91" i="1"/>
  <c r="D91" i="1"/>
  <c r="C91" i="1"/>
  <c r="K90" i="1"/>
  <c r="J90" i="1"/>
  <c r="I90" i="1"/>
  <c r="H90" i="1"/>
  <c r="G90" i="1"/>
  <c r="F90" i="1"/>
  <c r="E90" i="1"/>
  <c r="D90" i="1"/>
  <c r="C90" i="1"/>
  <c r="K89" i="1"/>
  <c r="J89" i="1"/>
  <c r="I89" i="1"/>
  <c r="H89" i="1"/>
  <c r="G89" i="1"/>
  <c r="F89" i="1"/>
  <c r="E89" i="1"/>
  <c r="D89" i="1"/>
  <c r="C89" i="1"/>
  <c r="K88" i="1"/>
  <c r="J88" i="1"/>
  <c r="I88" i="1"/>
  <c r="H88" i="1"/>
  <c r="G88" i="1"/>
  <c r="F88" i="1"/>
  <c r="E88" i="1"/>
  <c r="D88" i="1"/>
  <c r="C88" i="1"/>
  <c r="K82" i="1"/>
  <c r="J82" i="1"/>
  <c r="I82" i="1"/>
  <c r="H82" i="1"/>
  <c r="G82" i="1"/>
  <c r="F82" i="1"/>
  <c r="E82" i="1"/>
  <c r="D82" i="1"/>
  <c r="C82" i="1"/>
  <c r="K81" i="1"/>
  <c r="J81" i="1"/>
  <c r="I81" i="1"/>
  <c r="H81" i="1"/>
  <c r="G81" i="1"/>
  <c r="F81" i="1"/>
  <c r="E81" i="1"/>
  <c r="D81" i="1"/>
  <c r="C81" i="1"/>
  <c r="K80" i="1"/>
  <c r="J80" i="1"/>
  <c r="I80" i="1"/>
  <c r="H80" i="1"/>
  <c r="G80" i="1"/>
  <c r="F80" i="1"/>
  <c r="E80" i="1"/>
  <c r="D80" i="1"/>
  <c r="C80" i="1"/>
  <c r="K79" i="1"/>
  <c r="J79" i="1"/>
  <c r="I79" i="1"/>
  <c r="H79" i="1"/>
  <c r="G79" i="1"/>
  <c r="F79" i="1"/>
  <c r="E79" i="1"/>
  <c r="D79" i="1"/>
  <c r="C79" i="1"/>
  <c r="K78" i="1"/>
  <c r="J78" i="1"/>
  <c r="I78" i="1"/>
  <c r="H78" i="1"/>
  <c r="G78" i="1"/>
  <c r="F78" i="1"/>
  <c r="E78" i="1"/>
  <c r="D78" i="1"/>
  <c r="C78" i="1"/>
  <c r="K77" i="1"/>
  <c r="J77" i="1"/>
  <c r="I77" i="1"/>
  <c r="H77" i="1"/>
  <c r="G77" i="1"/>
  <c r="F77" i="1"/>
  <c r="E77" i="1"/>
  <c r="D77" i="1"/>
  <c r="C77" i="1"/>
  <c r="K75" i="1"/>
  <c r="J75" i="1"/>
  <c r="I75" i="1"/>
  <c r="H75" i="1"/>
  <c r="G75" i="1"/>
  <c r="F75" i="1"/>
  <c r="E75" i="1"/>
  <c r="D75" i="1"/>
  <c r="C75" i="1"/>
  <c r="K74" i="1"/>
  <c r="J74" i="1"/>
  <c r="I74" i="1"/>
  <c r="H74" i="1"/>
  <c r="G74" i="1"/>
  <c r="F74" i="1"/>
  <c r="E74" i="1"/>
  <c r="D74" i="1"/>
  <c r="C74" i="1"/>
  <c r="K73" i="1"/>
  <c r="J73" i="1"/>
  <c r="I73" i="1"/>
  <c r="H73" i="1"/>
  <c r="G73" i="1"/>
  <c r="F73" i="1"/>
  <c r="E73" i="1"/>
  <c r="D73" i="1"/>
  <c r="C73" i="1"/>
  <c r="K68" i="1"/>
  <c r="J68" i="1"/>
  <c r="I68" i="1"/>
  <c r="H68" i="1"/>
  <c r="G68" i="1"/>
  <c r="F68" i="1"/>
  <c r="E68" i="1"/>
  <c r="D68" i="1"/>
  <c r="C68" i="1"/>
  <c r="K65" i="1"/>
  <c r="J65" i="1"/>
  <c r="I65" i="1"/>
  <c r="H65" i="1"/>
  <c r="G65" i="1"/>
  <c r="F65" i="1"/>
  <c r="E65" i="1"/>
  <c r="D65" i="1"/>
  <c r="C65" i="1"/>
  <c r="K64" i="1"/>
  <c r="J64" i="1"/>
  <c r="I64" i="1"/>
  <c r="H64" i="1"/>
  <c r="G64" i="1"/>
  <c r="F64" i="1"/>
  <c r="E64" i="1"/>
  <c r="D64" i="1"/>
  <c r="C64" i="1"/>
  <c r="K63" i="1"/>
  <c r="J63" i="1"/>
  <c r="I63" i="1"/>
  <c r="H63" i="1"/>
  <c r="G63" i="1"/>
  <c r="F63" i="1"/>
  <c r="E63" i="1"/>
  <c r="D63" i="1"/>
  <c r="C63" i="1"/>
  <c r="K62" i="1"/>
  <c r="J62" i="1"/>
  <c r="I62" i="1"/>
  <c r="H62" i="1"/>
  <c r="G62" i="1"/>
  <c r="F62" i="1"/>
  <c r="E62" i="1"/>
  <c r="D62" i="1"/>
  <c r="C62" i="1"/>
  <c r="K61" i="1"/>
  <c r="J61" i="1"/>
  <c r="I61" i="1"/>
  <c r="H61" i="1"/>
  <c r="G61" i="1"/>
  <c r="F61" i="1"/>
  <c r="E61" i="1"/>
  <c r="D61" i="1"/>
  <c r="C61" i="1"/>
  <c r="K60" i="1"/>
  <c r="J60" i="1"/>
  <c r="I60" i="1"/>
  <c r="H60" i="1"/>
  <c r="G60" i="1"/>
  <c r="F60" i="1"/>
  <c r="E60" i="1"/>
  <c r="D60" i="1"/>
  <c r="C60" i="1"/>
  <c r="K59" i="1"/>
  <c r="J59" i="1"/>
  <c r="I59" i="1"/>
  <c r="H59" i="1"/>
  <c r="G59" i="1"/>
  <c r="F59" i="1"/>
  <c r="E59" i="1"/>
  <c r="D59" i="1"/>
  <c r="C59" i="1"/>
  <c r="K56" i="1"/>
  <c r="J56" i="1"/>
  <c r="I56" i="1"/>
  <c r="H56" i="1"/>
  <c r="G56" i="1"/>
  <c r="F56" i="1"/>
  <c r="E56" i="1"/>
  <c r="D56" i="1"/>
  <c r="C56" i="1"/>
  <c r="K55" i="1"/>
  <c r="J55" i="1"/>
  <c r="I55" i="1"/>
  <c r="H55" i="1"/>
  <c r="G55" i="1"/>
  <c r="F55" i="1"/>
  <c r="E55" i="1"/>
  <c r="D55" i="1"/>
  <c r="C55" i="1"/>
  <c r="K54" i="1"/>
  <c r="J54" i="1"/>
  <c r="I54" i="1"/>
  <c r="H54" i="1"/>
  <c r="G54" i="1"/>
  <c r="F54" i="1"/>
  <c r="E54" i="1"/>
  <c r="D54" i="1"/>
  <c r="C54" i="1"/>
  <c r="K53" i="1"/>
  <c r="J53" i="1"/>
  <c r="I53" i="1"/>
  <c r="H53" i="1"/>
  <c r="G53" i="1"/>
  <c r="F53" i="1"/>
  <c r="E53" i="1"/>
  <c r="D53" i="1"/>
  <c r="C53" i="1"/>
  <c r="K42" i="1"/>
  <c r="J42" i="1"/>
  <c r="I42" i="1"/>
  <c r="H42" i="1"/>
  <c r="G42" i="1"/>
  <c r="F42" i="1"/>
  <c r="E42" i="1"/>
  <c r="D42" i="1"/>
  <c r="C42" i="1"/>
  <c r="K41" i="1"/>
  <c r="J41" i="1"/>
  <c r="I41" i="1"/>
  <c r="H41" i="1"/>
  <c r="G41" i="1"/>
  <c r="F41" i="1"/>
  <c r="E41" i="1"/>
  <c r="D41" i="1"/>
  <c r="C41" i="1"/>
  <c r="K40" i="1"/>
  <c r="J40" i="1"/>
  <c r="I40" i="1"/>
  <c r="H40" i="1"/>
  <c r="G40" i="1"/>
  <c r="F40" i="1"/>
  <c r="E40" i="1"/>
  <c r="D40" i="1"/>
  <c r="C40" i="1"/>
  <c r="K38" i="1"/>
  <c r="J38" i="1"/>
  <c r="I38" i="1"/>
  <c r="H38" i="1"/>
  <c r="G38" i="1"/>
  <c r="F38" i="1"/>
  <c r="E38" i="1"/>
  <c r="D38" i="1"/>
  <c r="C38" i="1"/>
  <c r="K37" i="1"/>
  <c r="J37" i="1"/>
  <c r="I37" i="1"/>
  <c r="H37" i="1"/>
  <c r="G37" i="1"/>
  <c r="F37" i="1"/>
  <c r="E37" i="1"/>
  <c r="D37" i="1"/>
  <c r="C37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7" i="1"/>
  <c r="J27" i="1"/>
  <c r="I27" i="1"/>
  <c r="H27" i="1"/>
  <c r="G27" i="1"/>
  <c r="F27" i="1"/>
  <c r="E27" i="1"/>
  <c r="D27" i="1"/>
  <c r="C27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18" i="1"/>
  <c r="J18" i="1"/>
  <c r="I18" i="1"/>
  <c r="H18" i="1"/>
  <c r="G18" i="1"/>
  <c r="F18" i="1"/>
  <c r="E18" i="1"/>
  <c r="D18" i="1"/>
  <c r="C18" i="1"/>
  <c r="K14" i="1"/>
  <c r="J14" i="1"/>
  <c r="I14" i="1"/>
  <c r="H14" i="1"/>
  <c r="G14" i="1"/>
  <c r="F14" i="1"/>
  <c r="E14" i="1"/>
  <c r="D14" i="1"/>
  <c r="C14" i="1"/>
  <c r="K13" i="1"/>
  <c r="J13" i="1"/>
  <c r="I13" i="1"/>
  <c r="H13" i="1"/>
  <c r="G13" i="1"/>
  <c r="F13" i="1"/>
  <c r="E13" i="1"/>
  <c r="D13" i="1"/>
  <c r="C13" i="1"/>
  <c r="K12" i="1"/>
  <c r="J12" i="1"/>
  <c r="I12" i="1"/>
  <c r="H12" i="1"/>
  <c r="G12" i="1"/>
  <c r="F12" i="1"/>
  <c r="E12" i="1"/>
  <c r="D12" i="1"/>
  <c r="C12" i="1"/>
  <c r="K11" i="1"/>
  <c r="J11" i="1"/>
  <c r="I11" i="1"/>
  <c r="H11" i="1"/>
  <c r="G11" i="1"/>
  <c r="F11" i="1"/>
  <c r="D11" i="1"/>
  <c r="C11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C6" i="1"/>
  <c r="K5" i="1"/>
  <c r="J5" i="1"/>
  <c r="I5" i="1"/>
  <c r="H5" i="1"/>
  <c r="G5" i="1"/>
  <c r="F5" i="1"/>
  <c r="E5" i="1"/>
  <c r="D5" i="1"/>
  <c r="C5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<sst xmlns="http://schemas.openxmlformats.org/spreadsheetml/2006/main" count="117" uniqueCount="112">
  <si>
    <t>Position</t>
  </si>
  <si>
    <t>Base</t>
  </si>
  <si>
    <t>3 yr - 1.5%</t>
  </si>
  <si>
    <t>5 yr - 3%</t>
  </si>
  <si>
    <t>10 yr - 7%</t>
  </si>
  <si>
    <t>15 yr - 10%</t>
  </si>
  <si>
    <t>20 yr - 13%</t>
  </si>
  <si>
    <t>25 yr - 16%</t>
  </si>
  <si>
    <t>30 yr - 19%</t>
  </si>
  <si>
    <t>35 yr - 22%</t>
  </si>
  <si>
    <t>40 yr - 25%</t>
  </si>
  <si>
    <t>911 COMMUNICATIONS</t>
  </si>
  <si>
    <t>Communication Officer Trainee</t>
  </si>
  <si>
    <t>Communication Officer 1</t>
  </si>
  <si>
    <t>Communication Officer 2</t>
  </si>
  <si>
    <t>Communication Officer 3</t>
  </si>
  <si>
    <t>Deputy Communications Director</t>
  </si>
  <si>
    <t>APPRAISER</t>
  </si>
  <si>
    <t>Appraiser 1</t>
  </si>
  <si>
    <t>Appraiser 2</t>
  </si>
  <si>
    <t>Appraiser 3</t>
  </si>
  <si>
    <t>Deputy Appraiser</t>
  </si>
  <si>
    <t>County Attorney</t>
  </si>
  <si>
    <t>Legal Secretary</t>
  </si>
  <si>
    <t>County Clerk</t>
  </si>
  <si>
    <t>Office Clerk 1</t>
  </si>
  <si>
    <t>Office Clerk 2</t>
  </si>
  <si>
    <t>Office Clerk 3</t>
  </si>
  <si>
    <t>Deputy Co. Clerk</t>
  </si>
  <si>
    <t xml:space="preserve">CUSTODIAL </t>
  </si>
  <si>
    <t>Custodian</t>
  </si>
  <si>
    <t>COUNTY HEALTH</t>
  </si>
  <si>
    <t>Health Department Secretary 1</t>
  </si>
  <si>
    <t>Health Department Secretary 2</t>
  </si>
  <si>
    <t>Health Department Secretary 3</t>
  </si>
  <si>
    <t>LPN 1</t>
  </si>
  <si>
    <t>LPN 2</t>
  </si>
  <si>
    <t>LPN 3</t>
  </si>
  <si>
    <t>Home Health Aide/Homemaker 1</t>
  </si>
  <si>
    <t>Home Health Aide/Homemaker 2</t>
  </si>
  <si>
    <t>Home Health Aide/Homemaker 3</t>
  </si>
  <si>
    <t>Registered Nurse HD/HHA 1</t>
  </si>
  <si>
    <t>Registered Nurse HD/HHA 2</t>
  </si>
  <si>
    <t>Registered Nurse HD/HHA 3</t>
  </si>
  <si>
    <t>JAIL</t>
  </si>
  <si>
    <t>Corrections Officer 1</t>
  </si>
  <si>
    <t>Corrections Officer 2</t>
  </si>
  <si>
    <t>Corrections Officer 3</t>
  </si>
  <si>
    <t>Corrections Administrator</t>
  </si>
  <si>
    <t>NOXIOUS WEED/LANDFILL</t>
  </si>
  <si>
    <t>General Labor</t>
  </si>
  <si>
    <t>Equipment Operator 1</t>
  </si>
  <si>
    <t>Equipment Operator 2</t>
  </si>
  <si>
    <t>Equipment Operator 3</t>
  </si>
  <si>
    <t>REGISTER OF DEEDS</t>
  </si>
  <si>
    <t>Deputy Register of Deeds</t>
  </si>
  <si>
    <t>ROAD &amp; BRIDGE</t>
  </si>
  <si>
    <t xml:space="preserve">Road and Bridge Secretary </t>
  </si>
  <si>
    <t>General Laborer</t>
  </si>
  <si>
    <t>Mechanic</t>
  </si>
  <si>
    <t>Crew Chief</t>
  </si>
  <si>
    <t>Shop Foreman</t>
  </si>
  <si>
    <t>SHERIFF</t>
  </si>
  <si>
    <t>Deputy 1</t>
  </si>
  <si>
    <t>Deputy 2</t>
  </si>
  <si>
    <t>Deputy 3</t>
  </si>
  <si>
    <t>Investigator</t>
  </si>
  <si>
    <t>Instructor Training 1.2%</t>
  </si>
  <si>
    <t>Part Time Employees get half time for longevity</t>
  </si>
  <si>
    <t>Treasurer</t>
  </si>
  <si>
    <t>Treasury Clerk 1</t>
  </si>
  <si>
    <t>Treasury Clerk 2</t>
  </si>
  <si>
    <t>Treasury Clerk 3</t>
  </si>
  <si>
    <t>Deputy Treasurer</t>
  </si>
  <si>
    <t>Department Heads</t>
  </si>
  <si>
    <t>Communications Director</t>
  </si>
  <si>
    <t>Emergency Management</t>
  </si>
  <si>
    <t>Road &amp; Bridge Supervisor</t>
  </si>
  <si>
    <t>Asst. Road &amp; Bridge Supervisor</t>
  </si>
  <si>
    <t>County Health Admin</t>
  </si>
  <si>
    <t>Environmental Science Director</t>
  </si>
  <si>
    <t>Appraiser</t>
  </si>
  <si>
    <t>Tourism</t>
  </si>
  <si>
    <t>ELECTED OFFICIALS</t>
  </si>
  <si>
    <t>Register of Deeds</t>
  </si>
  <si>
    <t>County Treasurer</t>
  </si>
  <si>
    <t>Sheriff</t>
  </si>
  <si>
    <t>Commissioners</t>
  </si>
  <si>
    <t>BOARD OF COUNTY COMMISSIONERS</t>
  </si>
  <si>
    <t>ATTEST:</t>
  </si>
  <si>
    <t>SEAL</t>
  </si>
  <si>
    <t>Diana L Svanda, Washington County Clerk</t>
  </si>
  <si>
    <t>New Appraiser</t>
  </si>
  <si>
    <t>Sanitarian</t>
  </si>
  <si>
    <t>Appraiser Trainee</t>
  </si>
  <si>
    <t>LPN Deputy</t>
  </si>
  <si>
    <t>RN Deputy</t>
  </si>
  <si>
    <t>JAIL FOOD SERVICE</t>
  </si>
  <si>
    <t>Food Service Asst. 1</t>
  </si>
  <si>
    <t>Food Service Asst. 2</t>
  </si>
  <si>
    <t>Food Service Asst. 3</t>
  </si>
  <si>
    <t>Food Service Manager</t>
  </si>
  <si>
    <t>Raleigh Ordoyne, 3rd District, Chairman</t>
  </si>
  <si>
    <t>Scott Zabokrtsky, 1st District, Vice Chairman</t>
  </si>
  <si>
    <t>David Willbrant, 2nd District, member</t>
  </si>
  <si>
    <t>ROD Temp Help</t>
  </si>
  <si>
    <t>Environmental Sci Secretary 1</t>
  </si>
  <si>
    <t>Environmental Sci Secretary 2</t>
  </si>
  <si>
    <t>Environmental Sci Secretary 3</t>
  </si>
  <si>
    <t>Road and Bridge Office Mgr</t>
  </si>
  <si>
    <t>Assistant Attorney</t>
  </si>
  <si>
    <t xml:space="preserve">Undersheriff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</si>
</sst>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16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164" fontId="4" fillId="2" borderId="0" xfId="0" applyNumberFormat="1" applyFont="1" applyFill="1"/>
    <xf numFmtId="0" fontId="4" fillId="0" borderId="0" xfId="0" applyFont="1" applyAlignment="1">
      <alignment horizontal="left" wrapText="1"/>
    </xf>
    <xf numFmtId="164" fontId="4" fillId="0" borderId="0" xfId="1" applyNumberFormat="1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164" fontId="4" fillId="3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9"/>
  <sheetViews>
    <sheetView tabSelected="1" view="pageLayout" zoomScale="83" zoomScaleNormal="100" zoomScalePageLayoutView="83" workbookViewId="0">
      <selection activeCell="A117" sqref="A117:K117"/>
    </sheetView>
  </sheetViews>
  <sheetFormatPr defaultRowHeight="15" x14ac:dyDescent="0.25"/>
  <cols>
    <col min="1" max="1" width="45.5703125" customWidth="1"/>
    <col min="2" max="2" width="20.7109375" customWidth="1"/>
    <col min="3" max="3" width="12.28515625" customWidth="1"/>
    <col min="4" max="4" width="14.7109375" customWidth="1"/>
    <col min="5" max="5" width="14.85546875" customWidth="1"/>
    <col min="6" max="6" width="13.28515625" customWidth="1"/>
    <col min="7" max="7" width="13.5703125" customWidth="1"/>
    <col min="8" max="8" width="14.42578125" customWidth="1"/>
    <col min="9" max="9" width="14.85546875" customWidth="1"/>
    <col min="10" max="10" width="13.85546875" customWidth="1"/>
    <col min="11" max="11" width="16" customWidth="1"/>
  </cols>
  <sheetData>
    <row r="1" spans="1:12" ht="40.5" customHeight="1" x14ac:dyDescent="0.3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/>
    </row>
    <row r="2" spans="1:12" ht="18.75" customHeight="1" x14ac:dyDescent="0.3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4"/>
    </row>
    <row r="3" spans="1:12" ht="21" customHeight="1" x14ac:dyDescent="0.3">
      <c r="A3" s="5" t="s">
        <v>11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spans="1:12" ht="24.75" customHeight="1" x14ac:dyDescent="0.3">
      <c r="A4" s="8" t="s">
        <v>12</v>
      </c>
      <c r="B4" s="9">
        <v>14.97</v>
      </c>
      <c r="C4" s="6">
        <f t="shared" ref="C4:C82" si="0">B4*1.015</f>
        <v>15.19455</v>
      </c>
      <c r="D4" s="6">
        <f>B4*1.03</f>
        <v>15.4191</v>
      </c>
      <c r="E4" s="6">
        <f>B4*1.07</f>
        <v>16.017900000000001</v>
      </c>
      <c r="F4" s="6">
        <f>B4*1.1</f>
        <v>16.467000000000002</v>
      </c>
      <c r="G4" s="6">
        <f>B4*1.13</f>
        <v>16.9161</v>
      </c>
      <c r="H4" s="6">
        <f>B4*1.16</f>
        <v>17.365199999999998</v>
      </c>
      <c r="I4" s="6">
        <f>B4*1.19</f>
        <v>17.814299999999999</v>
      </c>
      <c r="J4" s="6">
        <f>B4*1.22</f>
        <v>18.263400000000001</v>
      </c>
      <c r="K4" s="6">
        <f>SUM(B4*1.25)</f>
        <v>18.712500000000002</v>
      </c>
      <c r="L4" s="7"/>
    </row>
    <row r="5" spans="1:12" ht="21.75" customHeight="1" x14ac:dyDescent="0.3">
      <c r="A5" s="8" t="s">
        <v>13</v>
      </c>
      <c r="B5" s="9">
        <v>15.73</v>
      </c>
      <c r="C5" s="6">
        <f t="shared" si="0"/>
        <v>15.965949999999999</v>
      </c>
      <c r="D5" s="6">
        <f>B5*1.03</f>
        <v>16.201900000000002</v>
      </c>
      <c r="E5" s="6">
        <f>B5*1.07</f>
        <v>16.831100000000003</v>
      </c>
      <c r="F5" s="6">
        <f>B5*1.1</f>
        <v>17.303000000000001</v>
      </c>
      <c r="G5" s="6">
        <f>B5*1.13</f>
        <v>17.774899999999999</v>
      </c>
      <c r="H5" s="6">
        <f>B5*1.16</f>
        <v>18.2468</v>
      </c>
      <c r="I5" s="6">
        <f t="shared" ref="I5:I80" si="1">B5*1.19</f>
        <v>18.718699999999998</v>
      </c>
      <c r="J5" s="6">
        <f>B5*1.22</f>
        <v>19.1906</v>
      </c>
      <c r="K5" s="6">
        <f t="shared" ref="K5:K80" si="2">SUM(B5*1.25)</f>
        <v>19.662500000000001</v>
      </c>
      <c r="L5" s="7"/>
    </row>
    <row r="6" spans="1:12" ht="19.5" customHeight="1" x14ac:dyDescent="0.3">
      <c r="A6" s="8" t="s">
        <v>14</v>
      </c>
      <c r="B6" s="9">
        <v>16.46</v>
      </c>
      <c r="C6" s="6">
        <f t="shared" si="0"/>
        <v>16.706900000000001</v>
      </c>
      <c r="D6" s="6">
        <f>B6*1.03</f>
        <v>16.953800000000001</v>
      </c>
      <c r="E6" s="6">
        <f>B6*1.07</f>
        <v>17.612200000000001</v>
      </c>
      <c r="F6" s="6">
        <f>B6*1.1</f>
        <v>18.106000000000002</v>
      </c>
      <c r="G6" s="6">
        <f>B6*1.13</f>
        <v>18.599799999999998</v>
      </c>
      <c r="H6" s="6">
        <f>B6*1.16</f>
        <v>19.093599999999999</v>
      </c>
      <c r="I6" s="6">
        <f t="shared" si="1"/>
        <v>19.587399999999999</v>
      </c>
      <c r="J6" s="6">
        <f>B6*1.22</f>
        <v>20.081199999999999</v>
      </c>
      <c r="K6" s="6">
        <f t="shared" si="2"/>
        <v>20.575000000000003</v>
      </c>
      <c r="L6" s="7"/>
    </row>
    <row r="7" spans="1:12" ht="21" customHeight="1" x14ac:dyDescent="0.3">
      <c r="A7" s="8" t="s">
        <v>15</v>
      </c>
      <c r="B7" s="9">
        <v>17.22</v>
      </c>
      <c r="C7" s="6">
        <f t="shared" si="0"/>
        <v>17.478299999999997</v>
      </c>
      <c r="D7" s="6">
        <f>B7*1.03</f>
        <v>17.736599999999999</v>
      </c>
      <c r="E7" s="6">
        <f>B7*1.07</f>
        <v>18.4254</v>
      </c>
      <c r="F7" s="6">
        <f>B7*1.1</f>
        <v>18.942</v>
      </c>
      <c r="G7" s="6">
        <f>B7*1.13</f>
        <v>19.458599999999997</v>
      </c>
      <c r="H7" s="6">
        <f>B7*1.16</f>
        <v>19.975199999999997</v>
      </c>
      <c r="I7" s="6">
        <f t="shared" si="1"/>
        <v>20.491799999999998</v>
      </c>
      <c r="J7" s="6">
        <f>B7*1.22</f>
        <v>21.008399999999998</v>
      </c>
      <c r="K7" s="6">
        <f t="shared" si="2"/>
        <v>21.524999999999999</v>
      </c>
      <c r="L7" s="7"/>
    </row>
    <row r="8" spans="1:12" ht="18.75" customHeight="1" x14ac:dyDescent="0.3">
      <c r="A8" s="8" t="s">
        <v>16</v>
      </c>
      <c r="B8" s="9">
        <v>17.989999999999998</v>
      </c>
      <c r="C8" s="6">
        <f t="shared" si="0"/>
        <v>18.259849999999997</v>
      </c>
      <c r="D8" s="6">
        <f>B8*1.03</f>
        <v>18.529699999999998</v>
      </c>
      <c r="E8" s="6">
        <f>B8*1.07</f>
        <v>19.249299999999998</v>
      </c>
      <c r="F8" s="6">
        <f>B8*1.1</f>
        <v>19.789000000000001</v>
      </c>
      <c r="G8" s="6">
        <f>B8*1.13</f>
        <v>20.328699999999998</v>
      </c>
      <c r="H8" s="6">
        <f>B8*1.16</f>
        <v>20.868399999999998</v>
      </c>
      <c r="I8" s="6">
        <f t="shared" si="1"/>
        <v>21.408099999999997</v>
      </c>
      <c r="J8" s="6">
        <f>B8*1.22</f>
        <v>21.947799999999997</v>
      </c>
      <c r="K8" s="6">
        <f t="shared" si="2"/>
        <v>22.487499999999997</v>
      </c>
      <c r="L8" s="7"/>
    </row>
    <row r="9" spans="1:12" ht="20.25" x14ac:dyDescent="0.3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2" ht="20.25" x14ac:dyDescent="0.3">
      <c r="A10" s="5" t="s">
        <v>17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20.25" x14ac:dyDescent="0.3">
      <c r="A11" s="8" t="s">
        <v>18</v>
      </c>
      <c r="B11" s="9">
        <v>15.73</v>
      </c>
      <c r="C11" s="6">
        <f t="shared" si="0"/>
        <v>15.965949999999999</v>
      </c>
      <c r="D11" s="6">
        <f t="shared" ref="D11:D16" si="3">B11*1.03</f>
        <v>16.201900000000002</v>
      </c>
      <c r="E11" s="6">
        <f t="shared" ref="E11:E16" si="4">B11*1.07</f>
        <v>16.831100000000003</v>
      </c>
      <c r="F11" s="6">
        <f t="shared" ref="F11:F16" si="5">B11*1.1</f>
        <v>17.303000000000001</v>
      </c>
      <c r="G11" s="6">
        <f t="shared" ref="G11:G16" si="6">B11*1.13</f>
        <v>17.774899999999999</v>
      </c>
      <c r="H11" s="6">
        <f t="shared" ref="H11:H16" si="7">B11*1.16</f>
        <v>18.2468</v>
      </c>
      <c r="I11" s="6">
        <f t="shared" si="1"/>
        <v>18.718699999999998</v>
      </c>
      <c r="J11" s="6">
        <f t="shared" ref="J11:J16" si="8">B11*1.22</f>
        <v>19.1906</v>
      </c>
      <c r="K11" s="6">
        <f t="shared" si="2"/>
        <v>19.662500000000001</v>
      </c>
      <c r="L11" s="7"/>
    </row>
    <row r="12" spans="1:12" ht="20.25" x14ac:dyDescent="0.3">
      <c r="A12" s="8" t="s">
        <v>19</v>
      </c>
      <c r="B12" s="9">
        <v>16.46</v>
      </c>
      <c r="C12" s="6">
        <f t="shared" si="0"/>
        <v>16.706900000000001</v>
      </c>
      <c r="D12" s="6">
        <f t="shared" si="3"/>
        <v>16.953800000000001</v>
      </c>
      <c r="E12" s="6">
        <f t="shared" si="4"/>
        <v>17.612200000000001</v>
      </c>
      <c r="F12" s="6">
        <f t="shared" si="5"/>
        <v>18.106000000000002</v>
      </c>
      <c r="G12" s="6">
        <f t="shared" si="6"/>
        <v>18.599799999999998</v>
      </c>
      <c r="H12" s="6">
        <f t="shared" si="7"/>
        <v>19.093599999999999</v>
      </c>
      <c r="I12" s="6">
        <f t="shared" si="1"/>
        <v>19.587399999999999</v>
      </c>
      <c r="J12" s="6">
        <f t="shared" si="8"/>
        <v>20.081199999999999</v>
      </c>
      <c r="K12" s="6">
        <f t="shared" si="2"/>
        <v>20.575000000000003</v>
      </c>
      <c r="L12" s="7"/>
    </row>
    <row r="13" spans="1:12" ht="20.25" x14ac:dyDescent="0.3">
      <c r="A13" s="8" t="s">
        <v>20</v>
      </c>
      <c r="B13" s="9">
        <v>17.22</v>
      </c>
      <c r="C13" s="6">
        <f t="shared" si="0"/>
        <v>17.478299999999997</v>
      </c>
      <c r="D13" s="6">
        <f t="shared" si="3"/>
        <v>17.736599999999999</v>
      </c>
      <c r="E13" s="6">
        <f t="shared" si="4"/>
        <v>18.4254</v>
      </c>
      <c r="F13" s="6">
        <f t="shared" si="5"/>
        <v>18.942</v>
      </c>
      <c r="G13" s="6">
        <f t="shared" si="6"/>
        <v>19.458599999999997</v>
      </c>
      <c r="H13" s="6">
        <f t="shared" si="7"/>
        <v>19.975199999999997</v>
      </c>
      <c r="I13" s="6">
        <f t="shared" si="1"/>
        <v>20.491799999999998</v>
      </c>
      <c r="J13" s="6">
        <f t="shared" si="8"/>
        <v>21.008399999999998</v>
      </c>
      <c r="K13" s="6">
        <f t="shared" si="2"/>
        <v>21.524999999999999</v>
      </c>
      <c r="L13" s="7"/>
    </row>
    <row r="14" spans="1:12" ht="20.25" x14ac:dyDescent="0.3">
      <c r="A14" s="8" t="s">
        <v>21</v>
      </c>
      <c r="B14" s="9">
        <v>18.239999999999998</v>
      </c>
      <c r="C14" s="6">
        <f t="shared" si="0"/>
        <v>18.513599999999997</v>
      </c>
      <c r="D14" s="6">
        <f t="shared" si="3"/>
        <v>18.787199999999999</v>
      </c>
      <c r="E14" s="6">
        <f t="shared" si="4"/>
        <v>19.5168</v>
      </c>
      <c r="F14" s="6">
        <f t="shared" si="5"/>
        <v>20.064</v>
      </c>
      <c r="G14" s="6">
        <f t="shared" si="6"/>
        <v>20.611199999999997</v>
      </c>
      <c r="H14" s="6">
        <f t="shared" si="7"/>
        <v>21.158399999999997</v>
      </c>
      <c r="I14" s="6">
        <f t="shared" si="1"/>
        <v>21.705599999999997</v>
      </c>
      <c r="J14" s="6">
        <f t="shared" si="8"/>
        <v>22.252799999999997</v>
      </c>
      <c r="K14" s="6">
        <f t="shared" si="2"/>
        <v>22.799999999999997</v>
      </c>
      <c r="L14" s="7"/>
    </row>
    <row r="15" spans="1:12" ht="20.25" x14ac:dyDescent="0.3">
      <c r="A15" s="8" t="s">
        <v>94</v>
      </c>
      <c r="B15" s="9">
        <v>21.46</v>
      </c>
      <c r="C15" s="6">
        <f t="shared" si="0"/>
        <v>21.7819</v>
      </c>
      <c r="D15" s="6">
        <f t="shared" si="3"/>
        <v>22.103800000000003</v>
      </c>
      <c r="E15" s="6">
        <f t="shared" si="4"/>
        <v>22.962200000000003</v>
      </c>
      <c r="F15" s="6">
        <f t="shared" si="5"/>
        <v>23.606000000000002</v>
      </c>
      <c r="G15" s="6">
        <f t="shared" si="6"/>
        <v>24.249799999999997</v>
      </c>
      <c r="H15" s="6">
        <f t="shared" si="7"/>
        <v>24.893599999999999</v>
      </c>
      <c r="I15" s="6">
        <f t="shared" si="1"/>
        <v>25.537399999999998</v>
      </c>
      <c r="J15" s="6">
        <f t="shared" si="8"/>
        <v>26.1812</v>
      </c>
      <c r="K15" s="6">
        <f t="shared" si="2"/>
        <v>26.825000000000003</v>
      </c>
      <c r="L15" s="7"/>
    </row>
    <row r="16" spans="1:12" ht="20.25" x14ac:dyDescent="0.3">
      <c r="A16" s="8"/>
      <c r="B16" s="6"/>
      <c r="C16" s="6">
        <f t="shared" si="0"/>
        <v>0</v>
      </c>
      <c r="D16" s="6">
        <f t="shared" si="3"/>
        <v>0</v>
      </c>
      <c r="E16" s="6">
        <f t="shared" si="4"/>
        <v>0</v>
      </c>
      <c r="F16" s="6">
        <f t="shared" si="5"/>
        <v>0</v>
      </c>
      <c r="G16" s="6">
        <f t="shared" si="6"/>
        <v>0</v>
      </c>
      <c r="H16" s="6">
        <f t="shared" si="7"/>
        <v>0</v>
      </c>
      <c r="I16" s="6">
        <f t="shared" si="1"/>
        <v>0</v>
      </c>
      <c r="J16" s="6">
        <f t="shared" si="8"/>
        <v>0</v>
      </c>
      <c r="K16" s="6">
        <f t="shared" si="2"/>
        <v>0</v>
      </c>
      <c r="L16" s="7"/>
    </row>
    <row r="17" spans="1:12" ht="20.25" x14ac:dyDescent="0.3">
      <c r="A17" s="5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1:12" ht="20.25" x14ac:dyDescent="0.3">
      <c r="A18" s="10" t="s">
        <v>23</v>
      </c>
      <c r="B18" s="9">
        <v>17.59</v>
      </c>
      <c r="C18" s="6">
        <f t="shared" si="0"/>
        <v>17.853849999999998</v>
      </c>
      <c r="D18" s="6">
        <f>B18*1.03</f>
        <v>18.117699999999999</v>
      </c>
      <c r="E18" s="6">
        <f>B18*1.07</f>
        <v>18.821300000000001</v>
      </c>
      <c r="F18" s="6">
        <f>B18*1.1</f>
        <v>19.349</v>
      </c>
      <c r="G18" s="6">
        <f>B18*1.13</f>
        <v>19.8767</v>
      </c>
      <c r="H18" s="6">
        <f>B18*1.16</f>
        <v>20.404399999999999</v>
      </c>
      <c r="I18" s="6">
        <f t="shared" si="1"/>
        <v>20.932099999999998</v>
      </c>
      <c r="J18" s="6">
        <f>B18*1.22</f>
        <v>21.459799999999998</v>
      </c>
      <c r="K18" s="6">
        <f t="shared" si="2"/>
        <v>21.987500000000001</v>
      </c>
      <c r="L18" s="7"/>
    </row>
    <row r="19" spans="1:12" ht="20.25" x14ac:dyDescent="0.3">
      <c r="A19" s="10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2" ht="20.25" x14ac:dyDescent="0.3">
      <c r="A20" s="5" t="s">
        <v>24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1:12" ht="20.25" x14ac:dyDescent="0.3">
      <c r="A21" s="10" t="s">
        <v>25</v>
      </c>
      <c r="B21" s="9">
        <v>14.32</v>
      </c>
      <c r="C21" s="6">
        <f t="shared" ref="C21:C23" si="9">B21*1.015</f>
        <v>14.534799999999999</v>
      </c>
      <c r="D21" s="6">
        <f t="shared" ref="D21:D23" si="10">B21*1.03</f>
        <v>14.749600000000001</v>
      </c>
      <c r="E21" s="6">
        <f t="shared" ref="E21:E23" si="11">B21*1.07</f>
        <v>15.322400000000002</v>
      </c>
      <c r="F21" s="6">
        <f t="shared" ref="F21:F23" si="12">B21*1.1</f>
        <v>15.752000000000002</v>
      </c>
      <c r="G21" s="6">
        <f t="shared" ref="G21:G23" si="13">B21*1.13</f>
        <v>16.1816</v>
      </c>
      <c r="H21" s="6">
        <f t="shared" ref="H21:H23" si="14">B21*1.16</f>
        <v>16.6112</v>
      </c>
      <c r="I21" s="6">
        <f t="shared" si="1"/>
        <v>17.040800000000001</v>
      </c>
      <c r="J21" s="6">
        <f t="shared" ref="J21:J23" si="15">B21*1.22</f>
        <v>17.470400000000001</v>
      </c>
      <c r="K21" s="6">
        <f t="shared" si="2"/>
        <v>17.899999999999999</v>
      </c>
      <c r="L21" s="7"/>
    </row>
    <row r="22" spans="1:12" ht="20.25" x14ac:dyDescent="0.3">
      <c r="A22" s="10" t="s">
        <v>26</v>
      </c>
      <c r="B22" s="9">
        <v>15.04</v>
      </c>
      <c r="C22" s="6">
        <f t="shared" si="9"/>
        <v>15.265599999999997</v>
      </c>
      <c r="D22" s="6">
        <f t="shared" si="10"/>
        <v>15.491199999999999</v>
      </c>
      <c r="E22" s="6">
        <f t="shared" si="11"/>
        <v>16.0928</v>
      </c>
      <c r="F22" s="6">
        <f t="shared" si="12"/>
        <v>16.544</v>
      </c>
      <c r="G22" s="6">
        <f t="shared" si="13"/>
        <v>16.995199999999997</v>
      </c>
      <c r="H22" s="6">
        <f t="shared" si="14"/>
        <v>17.446399999999997</v>
      </c>
      <c r="I22" s="6">
        <f t="shared" si="1"/>
        <v>17.897599999999997</v>
      </c>
      <c r="J22" s="6">
        <f t="shared" si="15"/>
        <v>18.348799999999997</v>
      </c>
      <c r="K22" s="6">
        <f t="shared" si="2"/>
        <v>18.799999999999997</v>
      </c>
      <c r="L22" s="7"/>
    </row>
    <row r="23" spans="1:12" ht="20.25" x14ac:dyDescent="0.3">
      <c r="A23" s="10" t="s">
        <v>27</v>
      </c>
      <c r="B23" s="9">
        <v>15.77</v>
      </c>
      <c r="C23" s="6">
        <f t="shared" si="9"/>
        <v>16.006549999999997</v>
      </c>
      <c r="D23" s="6">
        <f t="shared" si="10"/>
        <v>16.243099999999998</v>
      </c>
      <c r="E23" s="6">
        <f t="shared" si="11"/>
        <v>16.873899999999999</v>
      </c>
      <c r="F23" s="6">
        <f t="shared" si="12"/>
        <v>17.347000000000001</v>
      </c>
      <c r="G23" s="6">
        <f t="shared" si="13"/>
        <v>17.820099999999996</v>
      </c>
      <c r="H23" s="6">
        <f t="shared" si="14"/>
        <v>18.293199999999999</v>
      </c>
      <c r="I23" s="6">
        <f t="shared" si="1"/>
        <v>18.766299999999998</v>
      </c>
      <c r="J23" s="6">
        <f t="shared" si="15"/>
        <v>19.2394</v>
      </c>
      <c r="K23" s="6">
        <f t="shared" si="2"/>
        <v>19.712499999999999</v>
      </c>
      <c r="L23" s="7"/>
    </row>
    <row r="24" spans="1:12" ht="20.25" x14ac:dyDescent="0.3">
      <c r="A24" s="8" t="s">
        <v>28</v>
      </c>
      <c r="B24" s="9">
        <v>18.239999999999998</v>
      </c>
      <c r="C24" s="6">
        <f t="shared" si="0"/>
        <v>18.513599999999997</v>
      </c>
      <c r="D24" s="6">
        <f>B24*1.03</f>
        <v>18.787199999999999</v>
      </c>
      <c r="E24" s="6">
        <f>B24*1.07</f>
        <v>19.5168</v>
      </c>
      <c r="F24" s="6">
        <f>B24*1.1</f>
        <v>20.064</v>
      </c>
      <c r="G24" s="6">
        <f>B24*1.13</f>
        <v>20.611199999999997</v>
      </c>
      <c r="H24" s="6">
        <f>B24*1.16</f>
        <v>21.158399999999997</v>
      </c>
      <c r="I24" s="6">
        <f t="shared" si="1"/>
        <v>21.705599999999997</v>
      </c>
      <c r="J24" s="6">
        <f>B24*1.22</f>
        <v>22.252799999999997</v>
      </c>
      <c r="K24" s="6">
        <f t="shared" si="2"/>
        <v>22.799999999999997</v>
      </c>
      <c r="L24" s="7"/>
    </row>
    <row r="25" spans="1:12" ht="20.25" x14ac:dyDescent="0.3">
      <c r="A25" s="8"/>
      <c r="B25" s="7"/>
      <c r="C25" s="7"/>
      <c r="D25" s="7"/>
      <c r="E25" s="7"/>
      <c r="F25" s="7"/>
      <c r="G25" s="7"/>
      <c r="H25" s="7"/>
      <c r="I25" s="6"/>
      <c r="J25" s="7"/>
      <c r="K25" s="6"/>
      <c r="L25" s="7"/>
    </row>
    <row r="26" spans="1:12" ht="20.25" x14ac:dyDescent="0.3">
      <c r="A26" s="5" t="s">
        <v>29</v>
      </c>
      <c r="B26" s="7"/>
      <c r="C26" s="6"/>
      <c r="D26" s="7"/>
      <c r="E26" s="7"/>
      <c r="F26" s="7"/>
      <c r="G26" s="7"/>
      <c r="H26" s="7"/>
      <c r="I26" s="6"/>
      <c r="J26" s="7"/>
      <c r="K26" s="6"/>
      <c r="L26" s="7"/>
    </row>
    <row r="27" spans="1:12" ht="20.25" x14ac:dyDescent="0.3">
      <c r="A27" s="8" t="s">
        <v>30</v>
      </c>
      <c r="B27" s="9">
        <v>15.04</v>
      </c>
      <c r="C27" s="6">
        <f t="shared" si="0"/>
        <v>15.265599999999997</v>
      </c>
      <c r="D27" s="6">
        <f>B27*1.03</f>
        <v>15.491199999999999</v>
      </c>
      <c r="E27" s="6">
        <f>B27*1.07</f>
        <v>16.0928</v>
      </c>
      <c r="F27" s="6">
        <f>B27*1.1</f>
        <v>16.544</v>
      </c>
      <c r="G27" s="6">
        <f>B27*1.13</f>
        <v>16.995199999999997</v>
      </c>
      <c r="H27" s="6">
        <f>B27*1.16</f>
        <v>17.446399999999997</v>
      </c>
      <c r="I27" s="6">
        <f t="shared" si="1"/>
        <v>17.897599999999997</v>
      </c>
      <c r="J27" s="6">
        <f>B27*1.22</f>
        <v>18.348799999999997</v>
      </c>
      <c r="K27" s="6">
        <f t="shared" si="2"/>
        <v>18.799999999999997</v>
      </c>
      <c r="L27" s="7"/>
    </row>
    <row r="28" spans="1:12" ht="20.25" x14ac:dyDescent="0.3">
      <c r="A28" s="8"/>
      <c r="B28" s="6"/>
      <c r="C28" s="6"/>
      <c r="D28" s="7"/>
      <c r="E28" s="7"/>
      <c r="F28" s="7"/>
      <c r="G28" s="7"/>
      <c r="H28" s="7"/>
      <c r="I28" s="6"/>
      <c r="J28" s="7"/>
      <c r="K28" s="6"/>
      <c r="L28" s="7"/>
    </row>
    <row r="29" spans="1:12" ht="20.25" x14ac:dyDescent="0.3">
      <c r="A29" s="5" t="s">
        <v>31</v>
      </c>
      <c r="B29" s="6"/>
      <c r="C29" s="6"/>
      <c r="D29" s="7"/>
      <c r="E29" s="7"/>
      <c r="F29" s="7"/>
      <c r="G29" s="7"/>
      <c r="H29" s="7"/>
      <c r="I29" s="6"/>
      <c r="J29" s="7"/>
      <c r="K29" s="6"/>
      <c r="L29" s="7"/>
    </row>
    <row r="30" spans="1:12" ht="20.25" x14ac:dyDescent="0.3">
      <c r="A30" s="8" t="s">
        <v>32</v>
      </c>
      <c r="B30" s="9">
        <v>14.32</v>
      </c>
      <c r="C30" s="6">
        <f t="shared" si="0"/>
        <v>14.534799999999999</v>
      </c>
      <c r="D30" s="6">
        <f t="shared" ref="D30:D50" si="16">B30*1.03</f>
        <v>14.749600000000001</v>
      </c>
      <c r="E30" s="6">
        <f t="shared" ref="E30:E50" si="17">B30*1.07</f>
        <v>15.322400000000002</v>
      </c>
      <c r="F30" s="6">
        <f t="shared" ref="F30:F50" si="18">B30*1.1</f>
        <v>15.752000000000002</v>
      </c>
      <c r="G30" s="6">
        <f t="shared" ref="G30:G50" si="19">B30*1.13</f>
        <v>16.1816</v>
      </c>
      <c r="H30" s="6">
        <f t="shared" ref="H30:H50" si="20">B30*1.16</f>
        <v>16.6112</v>
      </c>
      <c r="I30" s="6">
        <f t="shared" si="1"/>
        <v>17.040800000000001</v>
      </c>
      <c r="J30" s="6">
        <f t="shared" ref="J30:J50" si="21">B30*1.22</f>
        <v>17.470400000000001</v>
      </c>
      <c r="K30" s="6">
        <f t="shared" si="2"/>
        <v>17.899999999999999</v>
      </c>
      <c r="L30" s="7"/>
    </row>
    <row r="31" spans="1:12" ht="20.25" x14ac:dyDescent="0.3">
      <c r="A31" s="8" t="s">
        <v>33</v>
      </c>
      <c r="B31" s="9">
        <v>15.04</v>
      </c>
      <c r="C31" s="6">
        <f t="shared" si="0"/>
        <v>15.265599999999997</v>
      </c>
      <c r="D31" s="6">
        <f t="shared" si="16"/>
        <v>15.491199999999999</v>
      </c>
      <c r="E31" s="6">
        <f t="shared" si="17"/>
        <v>16.0928</v>
      </c>
      <c r="F31" s="6">
        <f t="shared" si="18"/>
        <v>16.544</v>
      </c>
      <c r="G31" s="6">
        <f t="shared" si="19"/>
        <v>16.995199999999997</v>
      </c>
      <c r="H31" s="6">
        <f t="shared" si="20"/>
        <v>17.446399999999997</v>
      </c>
      <c r="I31" s="6">
        <f t="shared" si="1"/>
        <v>17.897599999999997</v>
      </c>
      <c r="J31" s="6">
        <f t="shared" si="21"/>
        <v>18.348799999999997</v>
      </c>
      <c r="K31" s="6">
        <f t="shared" si="2"/>
        <v>18.799999999999997</v>
      </c>
      <c r="L31" s="7"/>
    </row>
    <row r="32" spans="1:12" ht="20.25" x14ac:dyDescent="0.3">
      <c r="A32" s="8" t="s">
        <v>34</v>
      </c>
      <c r="B32" s="9">
        <v>15.77</v>
      </c>
      <c r="C32" s="6">
        <f t="shared" si="0"/>
        <v>16.006549999999997</v>
      </c>
      <c r="D32" s="6">
        <f t="shared" si="16"/>
        <v>16.243099999999998</v>
      </c>
      <c r="E32" s="6">
        <f t="shared" si="17"/>
        <v>16.873899999999999</v>
      </c>
      <c r="F32" s="6">
        <f t="shared" si="18"/>
        <v>17.347000000000001</v>
      </c>
      <c r="G32" s="6">
        <f t="shared" si="19"/>
        <v>17.820099999999996</v>
      </c>
      <c r="H32" s="6">
        <f t="shared" si="20"/>
        <v>18.293199999999999</v>
      </c>
      <c r="I32" s="6">
        <f t="shared" si="1"/>
        <v>18.766299999999998</v>
      </c>
      <c r="J32" s="6">
        <f t="shared" si="21"/>
        <v>19.2394</v>
      </c>
      <c r="K32" s="6">
        <f t="shared" si="2"/>
        <v>19.712499999999999</v>
      </c>
      <c r="L32" s="7"/>
    </row>
    <row r="33" spans="1:12" ht="20.25" x14ac:dyDescent="0.3">
      <c r="A33" s="8" t="s">
        <v>35</v>
      </c>
      <c r="B33" s="9">
        <v>18.89</v>
      </c>
      <c r="C33" s="6">
        <f t="shared" si="0"/>
        <v>19.173349999999999</v>
      </c>
      <c r="D33" s="6">
        <f t="shared" si="16"/>
        <v>19.456700000000001</v>
      </c>
      <c r="E33" s="6">
        <f t="shared" si="17"/>
        <v>20.212300000000003</v>
      </c>
      <c r="F33" s="6">
        <f t="shared" si="18"/>
        <v>20.779000000000003</v>
      </c>
      <c r="G33" s="6">
        <f t="shared" si="19"/>
        <v>21.345699999999997</v>
      </c>
      <c r="H33" s="6">
        <f t="shared" si="20"/>
        <v>21.912399999999998</v>
      </c>
      <c r="I33" s="6">
        <f t="shared" si="1"/>
        <v>22.479099999999999</v>
      </c>
      <c r="J33" s="6">
        <f t="shared" si="21"/>
        <v>23.0458</v>
      </c>
      <c r="K33" s="6">
        <f t="shared" si="2"/>
        <v>23.612500000000001</v>
      </c>
      <c r="L33" s="7"/>
    </row>
    <row r="34" spans="1:12" ht="20.25" x14ac:dyDescent="0.3">
      <c r="A34" s="8" t="s">
        <v>36</v>
      </c>
      <c r="B34" s="9">
        <v>19.829999999999998</v>
      </c>
      <c r="C34" s="6">
        <f t="shared" si="0"/>
        <v>20.127449999999996</v>
      </c>
      <c r="D34" s="6">
        <f t="shared" si="16"/>
        <v>20.424899999999997</v>
      </c>
      <c r="E34" s="6">
        <f t="shared" si="17"/>
        <v>21.2181</v>
      </c>
      <c r="F34" s="6">
        <f t="shared" si="18"/>
        <v>21.812999999999999</v>
      </c>
      <c r="G34" s="6">
        <f t="shared" si="19"/>
        <v>22.407899999999994</v>
      </c>
      <c r="H34" s="6">
        <f t="shared" si="20"/>
        <v>23.002799999999997</v>
      </c>
      <c r="I34" s="6">
        <f t="shared" si="1"/>
        <v>23.597699999999996</v>
      </c>
      <c r="J34" s="6">
        <f t="shared" si="21"/>
        <v>24.192599999999999</v>
      </c>
      <c r="K34" s="6">
        <f t="shared" si="2"/>
        <v>24.787499999999998</v>
      </c>
      <c r="L34" s="7"/>
    </row>
    <row r="35" spans="1:12" ht="20.25" x14ac:dyDescent="0.3">
      <c r="A35" s="8" t="s">
        <v>37</v>
      </c>
      <c r="B35" s="9">
        <v>20.77</v>
      </c>
      <c r="C35" s="6">
        <f t="shared" si="0"/>
        <v>21.081549999999996</v>
      </c>
      <c r="D35" s="6">
        <f t="shared" si="16"/>
        <v>21.3931</v>
      </c>
      <c r="E35" s="6">
        <f t="shared" si="17"/>
        <v>22.2239</v>
      </c>
      <c r="F35" s="6">
        <f t="shared" si="18"/>
        <v>22.847000000000001</v>
      </c>
      <c r="G35" s="6">
        <f t="shared" si="19"/>
        <v>23.470099999999999</v>
      </c>
      <c r="H35" s="6">
        <f t="shared" si="20"/>
        <v>24.0932</v>
      </c>
      <c r="I35" s="6">
        <f t="shared" si="1"/>
        <v>24.716299999999997</v>
      </c>
      <c r="J35" s="6">
        <f t="shared" si="21"/>
        <v>25.339399999999998</v>
      </c>
      <c r="K35" s="6">
        <f t="shared" si="2"/>
        <v>25.962499999999999</v>
      </c>
      <c r="L35" s="7"/>
    </row>
    <row r="36" spans="1:12" ht="20.25" x14ac:dyDescent="0.3">
      <c r="A36" s="8" t="s">
        <v>38</v>
      </c>
      <c r="B36" s="9">
        <v>14.32</v>
      </c>
      <c r="C36" s="6">
        <f t="shared" si="0"/>
        <v>14.534799999999999</v>
      </c>
      <c r="D36" s="6">
        <f t="shared" si="16"/>
        <v>14.749600000000001</v>
      </c>
      <c r="E36" s="6">
        <f t="shared" si="17"/>
        <v>15.322400000000002</v>
      </c>
      <c r="F36" s="6">
        <f t="shared" si="18"/>
        <v>15.752000000000002</v>
      </c>
      <c r="G36" s="6">
        <f t="shared" si="19"/>
        <v>16.1816</v>
      </c>
      <c r="H36" s="6">
        <f t="shared" si="20"/>
        <v>16.6112</v>
      </c>
      <c r="I36" s="6">
        <f t="shared" si="1"/>
        <v>17.040800000000001</v>
      </c>
      <c r="J36" s="6">
        <f t="shared" si="21"/>
        <v>17.470400000000001</v>
      </c>
      <c r="K36" s="6">
        <f t="shared" si="2"/>
        <v>17.899999999999999</v>
      </c>
      <c r="L36" s="7"/>
    </row>
    <row r="37" spans="1:12" ht="20.25" x14ac:dyDescent="0.3">
      <c r="A37" s="8" t="s">
        <v>39</v>
      </c>
      <c r="B37" s="9">
        <v>15.04</v>
      </c>
      <c r="C37" s="6">
        <f t="shared" si="0"/>
        <v>15.265599999999997</v>
      </c>
      <c r="D37" s="6">
        <f t="shared" si="16"/>
        <v>15.491199999999999</v>
      </c>
      <c r="E37" s="6">
        <f t="shared" si="17"/>
        <v>16.0928</v>
      </c>
      <c r="F37" s="6">
        <f t="shared" si="18"/>
        <v>16.544</v>
      </c>
      <c r="G37" s="6">
        <f t="shared" si="19"/>
        <v>16.995199999999997</v>
      </c>
      <c r="H37" s="6">
        <f t="shared" si="20"/>
        <v>17.446399999999997</v>
      </c>
      <c r="I37" s="6">
        <f t="shared" si="1"/>
        <v>17.897599999999997</v>
      </c>
      <c r="J37" s="6">
        <f t="shared" si="21"/>
        <v>18.348799999999997</v>
      </c>
      <c r="K37" s="6">
        <f t="shared" si="2"/>
        <v>18.799999999999997</v>
      </c>
      <c r="L37" s="7"/>
    </row>
    <row r="38" spans="1:12" ht="20.25" x14ac:dyDescent="0.3">
      <c r="A38" s="8" t="s">
        <v>40</v>
      </c>
      <c r="B38" s="9">
        <v>15.77</v>
      </c>
      <c r="C38" s="6">
        <f t="shared" si="0"/>
        <v>16.006549999999997</v>
      </c>
      <c r="D38" s="6">
        <f t="shared" si="16"/>
        <v>16.243099999999998</v>
      </c>
      <c r="E38" s="6">
        <f t="shared" si="17"/>
        <v>16.873899999999999</v>
      </c>
      <c r="F38" s="6">
        <f t="shared" si="18"/>
        <v>17.347000000000001</v>
      </c>
      <c r="G38" s="6">
        <f t="shared" si="19"/>
        <v>17.820099999999996</v>
      </c>
      <c r="H38" s="6">
        <f t="shared" si="20"/>
        <v>18.293199999999999</v>
      </c>
      <c r="I38" s="6">
        <f t="shared" si="1"/>
        <v>18.766299999999998</v>
      </c>
      <c r="J38" s="6">
        <f t="shared" si="21"/>
        <v>19.2394</v>
      </c>
      <c r="K38" s="6">
        <f t="shared" si="2"/>
        <v>19.712499999999999</v>
      </c>
      <c r="L38" s="7"/>
    </row>
    <row r="39" spans="1:12" ht="20.25" x14ac:dyDescent="0.3">
      <c r="A39" s="8"/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</row>
    <row r="40" spans="1:12" ht="20.25" x14ac:dyDescent="0.3">
      <c r="A40" s="8" t="s">
        <v>41</v>
      </c>
      <c r="B40" s="9">
        <v>23.46</v>
      </c>
      <c r="C40" s="6">
        <f t="shared" si="0"/>
        <v>23.811899999999998</v>
      </c>
      <c r="D40" s="6">
        <f t="shared" si="16"/>
        <v>24.163800000000002</v>
      </c>
      <c r="E40" s="6">
        <f t="shared" si="17"/>
        <v>25.102200000000003</v>
      </c>
      <c r="F40" s="6">
        <f t="shared" si="18"/>
        <v>25.806000000000004</v>
      </c>
      <c r="G40" s="6">
        <f t="shared" si="19"/>
        <v>26.509799999999998</v>
      </c>
      <c r="H40" s="6">
        <f t="shared" si="20"/>
        <v>27.2136</v>
      </c>
      <c r="I40" s="6">
        <f t="shared" si="1"/>
        <v>27.917400000000001</v>
      </c>
      <c r="J40" s="6">
        <f t="shared" si="21"/>
        <v>28.621200000000002</v>
      </c>
      <c r="K40" s="6">
        <f t="shared" si="2"/>
        <v>29.325000000000003</v>
      </c>
      <c r="L40" s="7"/>
    </row>
    <row r="41" spans="1:12" ht="20.25" x14ac:dyDescent="0.3">
      <c r="A41" s="8" t="s">
        <v>42</v>
      </c>
      <c r="B41" s="9">
        <v>24.62</v>
      </c>
      <c r="C41" s="6">
        <f t="shared" si="0"/>
        <v>24.9893</v>
      </c>
      <c r="D41" s="6">
        <f t="shared" si="16"/>
        <v>25.358600000000003</v>
      </c>
      <c r="E41" s="6">
        <f t="shared" si="17"/>
        <v>26.343400000000003</v>
      </c>
      <c r="F41" s="6">
        <f t="shared" si="18"/>
        <v>27.082000000000004</v>
      </c>
      <c r="G41" s="6">
        <f t="shared" si="19"/>
        <v>27.820599999999999</v>
      </c>
      <c r="H41" s="6">
        <f t="shared" si="20"/>
        <v>28.559200000000001</v>
      </c>
      <c r="I41" s="6">
        <f t="shared" si="1"/>
        <v>29.297799999999999</v>
      </c>
      <c r="J41" s="6">
        <f t="shared" si="21"/>
        <v>30.0364</v>
      </c>
      <c r="K41" s="6">
        <f t="shared" si="2"/>
        <v>30.775000000000002</v>
      </c>
      <c r="L41" s="7"/>
    </row>
    <row r="42" spans="1:12" ht="20.25" x14ac:dyDescent="0.3">
      <c r="A42" s="8" t="s">
        <v>43</v>
      </c>
      <c r="B42" s="9">
        <v>25.8</v>
      </c>
      <c r="C42" s="6">
        <f t="shared" si="0"/>
        <v>26.186999999999998</v>
      </c>
      <c r="D42" s="6">
        <f t="shared" si="16"/>
        <v>26.574000000000002</v>
      </c>
      <c r="E42" s="6">
        <f t="shared" si="17"/>
        <v>27.606000000000002</v>
      </c>
      <c r="F42" s="6">
        <f t="shared" si="18"/>
        <v>28.380000000000003</v>
      </c>
      <c r="G42" s="6">
        <f t="shared" si="19"/>
        <v>29.153999999999996</v>
      </c>
      <c r="H42" s="6">
        <f t="shared" si="20"/>
        <v>29.927999999999997</v>
      </c>
      <c r="I42" s="6">
        <f t="shared" si="1"/>
        <v>30.701999999999998</v>
      </c>
      <c r="J42" s="6">
        <f t="shared" si="21"/>
        <v>31.475999999999999</v>
      </c>
      <c r="K42" s="6">
        <f t="shared" si="2"/>
        <v>32.25</v>
      </c>
      <c r="L42" s="7"/>
    </row>
    <row r="43" spans="1:12" ht="20.25" x14ac:dyDescent="0.3">
      <c r="A43" s="8" t="s">
        <v>95</v>
      </c>
      <c r="B43" s="9">
        <v>21.98</v>
      </c>
      <c r="C43" s="6">
        <f t="shared" si="0"/>
        <v>22.309699999999999</v>
      </c>
      <c r="D43" s="6">
        <f t="shared" si="16"/>
        <v>22.639400000000002</v>
      </c>
      <c r="E43" s="6">
        <f t="shared" si="17"/>
        <v>23.518600000000003</v>
      </c>
      <c r="F43" s="6">
        <f t="shared" si="18"/>
        <v>24.178000000000001</v>
      </c>
      <c r="G43" s="6">
        <f t="shared" si="19"/>
        <v>24.837399999999999</v>
      </c>
      <c r="H43" s="6">
        <f t="shared" si="20"/>
        <v>25.4968</v>
      </c>
      <c r="I43" s="6">
        <f t="shared" si="1"/>
        <v>26.156199999999998</v>
      </c>
      <c r="J43" s="6">
        <f t="shared" si="21"/>
        <v>26.8156</v>
      </c>
      <c r="K43" s="6">
        <f t="shared" si="2"/>
        <v>27.475000000000001</v>
      </c>
      <c r="L43" s="7"/>
    </row>
    <row r="44" spans="1:12" ht="20.25" x14ac:dyDescent="0.3">
      <c r="A44" s="8" t="s">
        <v>96</v>
      </c>
      <c r="B44" s="9">
        <v>26.99</v>
      </c>
      <c r="C44" s="6">
        <f t="shared" si="0"/>
        <v>27.394849999999995</v>
      </c>
      <c r="D44" s="6">
        <f t="shared" si="16"/>
        <v>27.799699999999998</v>
      </c>
      <c r="E44" s="6">
        <f t="shared" si="17"/>
        <v>28.879300000000001</v>
      </c>
      <c r="F44" s="6">
        <f t="shared" si="18"/>
        <v>29.689</v>
      </c>
      <c r="G44" s="6">
        <f t="shared" si="19"/>
        <v>30.498699999999996</v>
      </c>
      <c r="H44" s="6">
        <f t="shared" si="20"/>
        <v>31.308399999999995</v>
      </c>
      <c r="I44" s="6">
        <f t="shared" si="1"/>
        <v>32.118099999999998</v>
      </c>
      <c r="J44" s="6">
        <f t="shared" si="21"/>
        <v>32.927799999999998</v>
      </c>
      <c r="K44" s="6">
        <f t="shared" si="2"/>
        <v>33.737499999999997</v>
      </c>
      <c r="L44" s="7"/>
    </row>
    <row r="45" spans="1:12" ht="20.25" x14ac:dyDescent="0.3">
      <c r="A45" s="8"/>
      <c r="B45" s="6"/>
      <c r="C45" s="6">
        <f t="shared" si="0"/>
        <v>0</v>
      </c>
      <c r="D45" s="6">
        <f t="shared" si="16"/>
        <v>0</v>
      </c>
      <c r="E45" s="6">
        <f t="shared" si="17"/>
        <v>0</v>
      </c>
      <c r="F45" s="6">
        <f t="shared" si="18"/>
        <v>0</v>
      </c>
      <c r="G45" s="6">
        <f t="shared" si="19"/>
        <v>0</v>
      </c>
      <c r="H45" s="6">
        <f t="shared" si="20"/>
        <v>0</v>
      </c>
      <c r="I45" s="6">
        <f t="shared" si="1"/>
        <v>0</v>
      </c>
      <c r="J45" s="6">
        <f t="shared" si="21"/>
        <v>0</v>
      </c>
      <c r="K45" s="6">
        <f t="shared" si="2"/>
        <v>0</v>
      </c>
      <c r="L45" s="7"/>
    </row>
    <row r="46" spans="1:12" ht="20.25" x14ac:dyDescent="0.3">
      <c r="A46" s="3" t="s">
        <v>97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</row>
    <row r="47" spans="1:12" ht="20.25" x14ac:dyDescent="0.3">
      <c r="A47" s="8" t="s">
        <v>98</v>
      </c>
      <c r="B47" s="9">
        <v>15.71</v>
      </c>
      <c r="C47" s="6">
        <f t="shared" si="0"/>
        <v>15.945649999999999</v>
      </c>
      <c r="D47" s="6">
        <f t="shared" si="16"/>
        <v>16.1813</v>
      </c>
      <c r="E47" s="6">
        <f t="shared" si="17"/>
        <v>16.809700000000003</v>
      </c>
      <c r="F47" s="6">
        <f t="shared" si="18"/>
        <v>17.281000000000002</v>
      </c>
      <c r="G47" s="6">
        <f t="shared" si="19"/>
        <v>17.752299999999998</v>
      </c>
      <c r="H47" s="6">
        <f t="shared" si="20"/>
        <v>18.223600000000001</v>
      </c>
      <c r="I47" s="6">
        <f t="shared" si="1"/>
        <v>18.694900000000001</v>
      </c>
      <c r="J47" s="6">
        <f t="shared" si="21"/>
        <v>19.1662</v>
      </c>
      <c r="K47" s="6">
        <f t="shared" si="2"/>
        <v>19.637500000000003</v>
      </c>
      <c r="L47" s="7"/>
    </row>
    <row r="48" spans="1:12" ht="20.25" x14ac:dyDescent="0.3">
      <c r="A48" s="8" t="s">
        <v>99</v>
      </c>
      <c r="B48" s="9">
        <v>16.37</v>
      </c>
      <c r="C48" s="6">
        <f t="shared" si="0"/>
        <v>16.615549999999999</v>
      </c>
      <c r="D48" s="6">
        <f t="shared" si="16"/>
        <v>16.8611</v>
      </c>
      <c r="E48" s="6">
        <f t="shared" si="17"/>
        <v>17.515900000000002</v>
      </c>
      <c r="F48" s="6">
        <f t="shared" si="18"/>
        <v>18.007000000000001</v>
      </c>
      <c r="G48" s="6">
        <f t="shared" si="19"/>
        <v>18.498100000000001</v>
      </c>
      <c r="H48" s="6">
        <f t="shared" si="20"/>
        <v>18.9892</v>
      </c>
      <c r="I48" s="6">
        <f t="shared" si="1"/>
        <v>19.4803</v>
      </c>
      <c r="J48" s="6">
        <f t="shared" si="21"/>
        <v>19.971399999999999</v>
      </c>
      <c r="K48" s="6">
        <f t="shared" si="2"/>
        <v>20.462500000000002</v>
      </c>
      <c r="L48" s="7"/>
    </row>
    <row r="49" spans="1:12" ht="20.25" x14ac:dyDescent="0.3">
      <c r="A49" s="8" t="s">
        <v>100</v>
      </c>
      <c r="B49" s="9">
        <v>17.03</v>
      </c>
      <c r="C49" s="6">
        <f t="shared" si="0"/>
        <v>17.285450000000001</v>
      </c>
      <c r="D49" s="6">
        <f t="shared" si="16"/>
        <v>17.540900000000001</v>
      </c>
      <c r="E49" s="6">
        <f t="shared" si="17"/>
        <v>18.222100000000001</v>
      </c>
      <c r="F49" s="6">
        <f t="shared" si="18"/>
        <v>18.733000000000004</v>
      </c>
      <c r="G49" s="6">
        <f t="shared" si="19"/>
        <v>19.2439</v>
      </c>
      <c r="H49" s="6">
        <f t="shared" si="20"/>
        <v>19.754799999999999</v>
      </c>
      <c r="I49" s="6">
        <f t="shared" si="1"/>
        <v>20.265699999999999</v>
      </c>
      <c r="J49" s="6">
        <f t="shared" si="21"/>
        <v>20.776600000000002</v>
      </c>
      <c r="K49" s="6">
        <f t="shared" si="2"/>
        <v>21.287500000000001</v>
      </c>
      <c r="L49" s="7"/>
    </row>
    <row r="50" spans="1:12" ht="20.25" x14ac:dyDescent="0.3">
      <c r="A50" s="8" t="s">
        <v>101</v>
      </c>
      <c r="B50" s="9">
        <v>17.690000000000001</v>
      </c>
      <c r="C50" s="6">
        <f t="shared" si="0"/>
        <v>17.955349999999999</v>
      </c>
      <c r="D50" s="6">
        <f t="shared" si="16"/>
        <v>18.220700000000001</v>
      </c>
      <c r="E50" s="6">
        <f t="shared" si="17"/>
        <v>18.928300000000004</v>
      </c>
      <c r="F50" s="6">
        <f t="shared" si="18"/>
        <v>19.459000000000003</v>
      </c>
      <c r="G50" s="6">
        <f t="shared" si="19"/>
        <v>19.989699999999999</v>
      </c>
      <c r="H50" s="6">
        <f t="shared" si="20"/>
        <v>20.520399999999999</v>
      </c>
      <c r="I50" s="6">
        <f t="shared" si="1"/>
        <v>21.051100000000002</v>
      </c>
      <c r="J50" s="6">
        <f t="shared" si="21"/>
        <v>21.581800000000001</v>
      </c>
      <c r="K50" s="6">
        <f t="shared" si="2"/>
        <v>22.112500000000001</v>
      </c>
      <c r="L50" s="7"/>
    </row>
    <row r="51" spans="1:12" ht="20.25" x14ac:dyDescent="0.3">
      <c r="A51" s="8"/>
      <c r="B51" s="17"/>
      <c r="C51" s="6"/>
      <c r="D51" s="6"/>
      <c r="E51" s="6"/>
      <c r="F51" s="6"/>
      <c r="G51" s="6"/>
      <c r="H51" s="6"/>
      <c r="I51" s="6"/>
      <c r="J51" s="6"/>
      <c r="K51" s="6"/>
      <c r="L51" s="7"/>
    </row>
    <row r="52" spans="1:12" ht="20.25" x14ac:dyDescent="0.3">
      <c r="A52" s="5" t="s">
        <v>44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</row>
    <row r="53" spans="1:12" ht="20.25" x14ac:dyDescent="0.3">
      <c r="A53" s="8" t="s">
        <v>45</v>
      </c>
      <c r="B53" s="9">
        <v>16.72</v>
      </c>
      <c r="C53" s="6">
        <f>B53*1.015</f>
        <v>16.970799999999997</v>
      </c>
      <c r="D53" s="6">
        <f>B53*1.03</f>
        <v>17.221599999999999</v>
      </c>
      <c r="E53" s="6">
        <f>B53*1.07</f>
        <v>17.8904</v>
      </c>
      <c r="F53" s="6">
        <f>B53*1.1</f>
        <v>18.391999999999999</v>
      </c>
      <c r="G53" s="6">
        <f>B53*1.13</f>
        <v>18.893599999999996</v>
      </c>
      <c r="H53" s="6">
        <f>B53*1.16</f>
        <v>19.395199999999999</v>
      </c>
      <c r="I53" s="6">
        <f t="shared" si="1"/>
        <v>19.896799999999999</v>
      </c>
      <c r="J53" s="6">
        <f>B53*1.22</f>
        <v>20.398399999999999</v>
      </c>
      <c r="K53" s="6">
        <f t="shared" si="2"/>
        <v>20.9</v>
      </c>
      <c r="L53" s="7"/>
    </row>
    <row r="54" spans="1:12" ht="20.25" x14ac:dyDescent="0.3">
      <c r="A54" s="8" t="s">
        <v>46</v>
      </c>
      <c r="B54" s="9">
        <v>17.690000000000001</v>
      </c>
      <c r="C54" s="6">
        <f>B54*1.015</f>
        <v>17.955349999999999</v>
      </c>
      <c r="D54" s="6">
        <f>B54*1.03</f>
        <v>18.220700000000001</v>
      </c>
      <c r="E54" s="6">
        <f>B54*1.07</f>
        <v>18.928300000000004</v>
      </c>
      <c r="F54" s="6">
        <f>B54*1.1</f>
        <v>19.459000000000003</v>
      </c>
      <c r="G54" s="6">
        <f>B54*1.13</f>
        <v>19.989699999999999</v>
      </c>
      <c r="H54" s="6">
        <f>B54*1.16</f>
        <v>20.520399999999999</v>
      </c>
      <c r="I54" s="6">
        <f t="shared" si="1"/>
        <v>21.051100000000002</v>
      </c>
      <c r="J54" s="6">
        <f>B54*1.22</f>
        <v>21.581800000000001</v>
      </c>
      <c r="K54" s="6">
        <f t="shared" si="2"/>
        <v>22.112500000000001</v>
      </c>
      <c r="L54" s="7"/>
    </row>
    <row r="55" spans="1:12" ht="20.25" x14ac:dyDescent="0.3">
      <c r="A55" s="8" t="s">
        <v>47</v>
      </c>
      <c r="B55" s="9">
        <v>18.170000000000002</v>
      </c>
      <c r="C55" s="6">
        <f>B55*1.015</f>
        <v>18.442550000000001</v>
      </c>
      <c r="D55" s="6">
        <f>B55*1.03</f>
        <v>18.715100000000003</v>
      </c>
      <c r="E55" s="6">
        <f>B55*1.07</f>
        <v>19.441900000000004</v>
      </c>
      <c r="F55" s="6">
        <f>B55*1.1</f>
        <v>19.987000000000002</v>
      </c>
      <c r="G55" s="6">
        <f>B55*1.13</f>
        <v>20.5321</v>
      </c>
      <c r="H55" s="6">
        <f>B55*1.16</f>
        <v>21.077200000000001</v>
      </c>
      <c r="I55" s="6">
        <f t="shared" si="1"/>
        <v>21.622300000000003</v>
      </c>
      <c r="J55" s="6">
        <f>B55*1.22</f>
        <v>22.167400000000001</v>
      </c>
      <c r="K55" s="6">
        <f t="shared" si="2"/>
        <v>22.712500000000002</v>
      </c>
      <c r="L55" s="7"/>
    </row>
    <row r="56" spans="1:12" ht="20.25" x14ac:dyDescent="0.3">
      <c r="A56" s="8" t="s">
        <v>48</v>
      </c>
      <c r="B56" s="9">
        <v>18.899999999999999</v>
      </c>
      <c r="C56" s="6">
        <f>B56*1.015</f>
        <v>19.183499999999995</v>
      </c>
      <c r="D56" s="6">
        <f>B56*1.03</f>
        <v>19.466999999999999</v>
      </c>
      <c r="E56" s="6">
        <f>B56*1.07</f>
        <v>20.222999999999999</v>
      </c>
      <c r="F56" s="6">
        <f>B56*1.1</f>
        <v>20.79</v>
      </c>
      <c r="G56" s="6">
        <f>B56*1.13</f>
        <v>21.356999999999996</v>
      </c>
      <c r="H56" s="6">
        <f>B56*1.16</f>
        <v>21.923999999999996</v>
      </c>
      <c r="I56" s="6">
        <f t="shared" si="1"/>
        <v>22.490999999999996</v>
      </c>
      <c r="J56" s="6">
        <f>B56*1.22</f>
        <v>23.057999999999996</v>
      </c>
      <c r="K56" s="6">
        <f t="shared" si="2"/>
        <v>23.625</v>
      </c>
      <c r="L56" s="7"/>
    </row>
    <row r="57" spans="1:12" ht="20.25" x14ac:dyDescent="0.3">
      <c r="A57" s="8"/>
      <c r="B57" s="6"/>
      <c r="C57" s="6"/>
      <c r="D57" s="6"/>
      <c r="E57" s="6"/>
      <c r="F57" s="6"/>
      <c r="G57" s="6"/>
      <c r="H57" s="6"/>
      <c r="I57" s="6"/>
      <c r="J57" s="6"/>
      <c r="K57" s="6"/>
      <c r="L57" s="7"/>
    </row>
    <row r="58" spans="1:12" ht="20.25" x14ac:dyDescent="0.3">
      <c r="A58" s="5" t="s">
        <v>49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7"/>
    </row>
    <row r="59" spans="1:12" ht="20.25" x14ac:dyDescent="0.3">
      <c r="A59" s="8" t="s">
        <v>106</v>
      </c>
      <c r="B59" s="9">
        <v>14.32</v>
      </c>
      <c r="C59" s="6">
        <f t="shared" si="0"/>
        <v>14.534799999999999</v>
      </c>
      <c r="D59" s="6">
        <f t="shared" ref="D59:D65" si="22">B59*1.03</f>
        <v>14.749600000000001</v>
      </c>
      <c r="E59" s="6">
        <f t="shared" ref="E59:E65" si="23">B59*1.07</f>
        <v>15.322400000000002</v>
      </c>
      <c r="F59" s="6">
        <f t="shared" ref="F59:F65" si="24">B59*1.1</f>
        <v>15.752000000000002</v>
      </c>
      <c r="G59" s="6">
        <f t="shared" ref="G59:G65" si="25">B59*1.13</f>
        <v>16.1816</v>
      </c>
      <c r="H59" s="6">
        <f t="shared" ref="H59:H65" si="26">B59*1.16</f>
        <v>16.6112</v>
      </c>
      <c r="I59" s="6">
        <f t="shared" si="1"/>
        <v>17.040800000000001</v>
      </c>
      <c r="J59" s="6">
        <f t="shared" ref="J59:J65" si="27">B59*1.22</f>
        <v>17.470400000000001</v>
      </c>
      <c r="K59" s="6">
        <f t="shared" si="2"/>
        <v>17.899999999999999</v>
      </c>
      <c r="L59" s="7"/>
    </row>
    <row r="60" spans="1:12" ht="20.25" x14ac:dyDescent="0.3">
      <c r="A60" s="8" t="s">
        <v>107</v>
      </c>
      <c r="B60" s="9">
        <v>15.04</v>
      </c>
      <c r="C60" s="6">
        <f t="shared" si="0"/>
        <v>15.265599999999997</v>
      </c>
      <c r="D60" s="6">
        <f t="shared" si="22"/>
        <v>15.491199999999999</v>
      </c>
      <c r="E60" s="6">
        <f t="shared" si="23"/>
        <v>16.0928</v>
      </c>
      <c r="F60" s="6">
        <f t="shared" si="24"/>
        <v>16.544</v>
      </c>
      <c r="G60" s="6">
        <f t="shared" si="25"/>
        <v>16.995199999999997</v>
      </c>
      <c r="H60" s="6">
        <f t="shared" si="26"/>
        <v>17.446399999999997</v>
      </c>
      <c r="I60" s="6">
        <f t="shared" si="1"/>
        <v>17.897599999999997</v>
      </c>
      <c r="J60" s="6">
        <f t="shared" si="27"/>
        <v>18.348799999999997</v>
      </c>
      <c r="K60" s="6">
        <f t="shared" si="2"/>
        <v>18.799999999999997</v>
      </c>
      <c r="L60" s="7"/>
    </row>
    <row r="61" spans="1:12" ht="20.25" x14ac:dyDescent="0.3">
      <c r="A61" s="8" t="s">
        <v>108</v>
      </c>
      <c r="B61" s="9">
        <v>15.77</v>
      </c>
      <c r="C61" s="6">
        <f t="shared" si="0"/>
        <v>16.006549999999997</v>
      </c>
      <c r="D61" s="6">
        <f t="shared" si="22"/>
        <v>16.243099999999998</v>
      </c>
      <c r="E61" s="6">
        <f t="shared" si="23"/>
        <v>16.873899999999999</v>
      </c>
      <c r="F61" s="6">
        <f t="shared" si="24"/>
        <v>17.347000000000001</v>
      </c>
      <c r="G61" s="6">
        <f t="shared" si="25"/>
        <v>17.820099999999996</v>
      </c>
      <c r="H61" s="6">
        <f t="shared" si="26"/>
        <v>18.293199999999999</v>
      </c>
      <c r="I61" s="6">
        <f t="shared" si="1"/>
        <v>18.766299999999998</v>
      </c>
      <c r="J61" s="6">
        <f t="shared" si="27"/>
        <v>19.2394</v>
      </c>
      <c r="K61" s="6">
        <f t="shared" si="2"/>
        <v>19.712499999999999</v>
      </c>
      <c r="L61" s="7"/>
    </row>
    <row r="62" spans="1:12" ht="20.25" x14ac:dyDescent="0.3">
      <c r="A62" s="8" t="s">
        <v>50</v>
      </c>
      <c r="B62" s="9">
        <v>14.32</v>
      </c>
      <c r="C62" s="6">
        <f t="shared" si="0"/>
        <v>14.534799999999999</v>
      </c>
      <c r="D62" s="6">
        <f t="shared" si="22"/>
        <v>14.749600000000001</v>
      </c>
      <c r="E62" s="6">
        <f t="shared" si="23"/>
        <v>15.322400000000002</v>
      </c>
      <c r="F62" s="6">
        <f t="shared" si="24"/>
        <v>15.752000000000002</v>
      </c>
      <c r="G62" s="6">
        <f t="shared" si="25"/>
        <v>16.1816</v>
      </c>
      <c r="H62" s="6">
        <f t="shared" si="26"/>
        <v>16.6112</v>
      </c>
      <c r="I62" s="6">
        <f t="shared" si="1"/>
        <v>17.040800000000001</v>
      </c>
      <c r="J62" s="6">
        <f t="shared" si="27"/>
        <v>17.470400000000001</v>
      </c>
      <c r="K62" s="6">
        <f t="shared" si="2"/>
        <v>17.899999999999999</v>
      </c>
      <c r="L62" s="7"/>
    </row>
    <row r="63" spans="1:12" ht="20.25" x14ac:dyDescent="0.3">
      <c r="A63" s="8" t="s">
        <v>51</v>
      </c>
      <c r="B63" s="9">
        <v>16.940000000000001</v>
      </c>
      <c r="C63" s="6">
        <f t="shared" si="0"/>
        <v>17.194099999999999</v>
      </c>
      <c r="D63" s="6">
        <f t="shared" si="22"/>
        <v>17.448200000000003</v>
      </c>
      <c r="E63" s="6">
        <f t="shared" si="23"/>
        <v>18.125800000000002</v>
      </c>
      <c r="F63" s="6">
        <f t="shared" si="24"/>
        <v>18.634000000000004</v>
      </c>
      <c r="G63" s="6">
        <f t="shared" si="25"/>
        <v>19.142199999999999</v>
      </c>
      <c r="H63" s="6">
        <f t="shared" si="26"/>
        <v>19.650400000000001</v>
      </c>
      <c r="I63" s="6">
        <f t="shared" si="1"/>
        <v>20.1586</v>
      </c>
      <c r="J63" s="6">
        <f t="shared" si="27"/>
        <v>20.666800000000002</v>
      </c>
      <c r="K63" s="6">
        <f t="shared" si="2"/>
        <v>21.175000000000001</v>
      </c>
      <c r="L63" s="7"/>
    </row>
    <row r="64" spans="1:12" ht="20.25" x14ac:dyDescent="0.3">
      <c r="A64" s="8" t="s">
        <v>52</v>
      </c>
      <c r="B64" s="9">
        <v>17.78</v>
      </c>
      <c r="C64" s="6">
        <f t="shared" si="0"/>
        <v>18.046699999999998</v>
      </c>
      <c r="D64" s="6">
        <f t="shared" si="22"/>
        <v>18.313400000000001</v>
      </c>
      <c r="E64" s="6">
        <f t="shared" si="23"/>
        <v>19.024600000000003</v>
      </c>
      <c r="F64" s="6">
        <f t="shared" si="24"/>
        <v>19.558000000000003</v>
      </c>
      <c r="G64" s="6">
        <f t="shared" si="25"/>
        <v>20.0914</v>
      </c>
      <c r="H64" s="6">
        <f t="shared" si="26"/>
        <v>20.6248</v>
      </c>
      <c r="I64" s="6">
        <f t="shared" si="1"/>
        <v>21.158200000000001</v>
      </c>
      <c r="J64" s="6">
        <f t="shared" si="27"/>
        <v>21.691600000000001</v>
      </c>
      <c r="K64" s="6">
        <f t="shared" si="2"/>
        <v>22.225000000000001</v>
      </c>
      <c r="L64" s="7"/>
    </row>
    <row r="65" spans="1:12" ht="20.25" x14ac:dyDescent="0.3">
      <c r="A65" s="8" t="s">
        <v>53</v>
      </c>
      <c r="B65" s="9">
        <v>18.62</v>
      </c>
      <c r="C65" s="6">
        <f t="shared" si="0"/>
        <v>18.8993</v>
      </c>
      <c r="D65" s="6">
        <f t="shared" si="22"/>
        <v>19.178600000000003</v>
      </c>
      <c r="E65" s="6">
        <f t="shared" si="23"/>
        <v>19.923400000000001</v>
      </c>
      <c r="F65" s="6">
        <f t="shared" si="24"/>
        <v>20.482000000000003</v>
      </c>
      <c r="G65" s="6">
        <f t="shared" si="25"/>
        <v>21.040599999999998</v>
      </c>
      <c r="H65" s="6">
        <f t="shared" si="26"/>
        <v>21.5992</v>
      </c>
      <c r="I65" s="6">
        <f t="shared" si="1"/>
        <v>22.157800000000002</v>
      </c>
      <c r="J65" s="6">
        <f t="shared" si="27"/>
        <v>22.7164</v>
      </c>
      <c r="K65" s="6">
        <f t="shared" si="2"/>
        <v>23.275000000000002</v>
      </c>
      <c r="L65" s="7"/>
    </row>
    <row r="66" spans="1:12" ht="20.25" x14ac:dyDescent="0.3">
      <c r="A66" s="8"/>
      <c r="B66" s="7"/>
      <c r="C66" s="7"/>
      <c r="D66" s="7"/>
      <c r="E66" s="7"/>
      <c r="F66" s="7"/>
      <c r="G66" s="7"/>
      <c r="H66" s="7"/>
      <c r="I66" s="6"/>
      <c r="J66" s="7"/>
      <c r="K66" s="6"/>
      <c r="L66" s="7"/>
    </row>
    <row r="67" spans="1:12" ht="20.25" x14ac:dyDescent="0.3">
      <c r="A67" s="5" t="s">
        <v>54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7"/>
    </row>
    <row r="68" spans="1:12" ht="20.25" x14ac:dyDescent="0.3">
      <c r="A68" s="8" t="s">
        <v>55</v>
      </c>
      <c r="B68" s="9">
        <v>14.87</v>
      </c>
      <c r="C68" s="6">
        <f t="shared" si="0"/>
        <v>15.093049999999998</v>
      </c>
      <c r="D68" s="6">
        <f>B68*1.03</f>
        <v>15.316099999999999</v>
      </c>
      <c r="E68" s="6">
        <f>B68*1.07</f>
        <v>15.9109</v>
      </c>
      <c r="F68" s="6">
        <f>B68*1.1</f>
        <v>16.356999999999999</v>
      </c>
      <c r="G68" s="6">
        <f>B68*1.13</f>
        <v>16.803099999999997</v>
      </c>
      <c r="H68" s="6">
        <f>B68*1.16</f>
        <v>17.249199999999998</v>
      </c>
      <c r="I68" s="6">
        <f t="shared" si="1"/>
        <v>17.6953</v>
      </c>
      <c r="J68" s="6">
        <f>B68*1.22</f>
        <v>18.141399999999997</v>
      </c>
      <c r="K68" s="6">
        <f t="shared" si="2"/>
        <v>18.587499999999999</v>
      </c>
      <c r="L68" s="7"/>
    </row>
    <row r="69" spans="1:12" ht="20.25" x14ac:dyDescent="0.3">
      <c r="A69" s="8" t="s">
        <v>105</v>
      </c>
      <c r="B69" s="9">
        <v>13.13</v>
      </c>
      <c r="C69" s="6"/>
      <c r="D69" s="6"/>
      <c r="E69" s="6"/>
      <c r="F69" s="6"/>
      <c r="G69" s="6"/>
      <c r="H69" s="6"/>
      <c r="I69" s="6"/>
      <c r="J69" s="6"/>
      <c r="K69" s="6"/>
      <c r="L69" s="7"/>
    </row>
    <row r="70" spans="1:12" ht="20.25" x14ac:dyDescent="0.3">
      <c r="A70" s="8"/>
      <c r="B70" s="6"/>
      <c r="C70" s="6"/>
      <c r="D70" s="6"/>
      <c r="E70" s="6"/>
      <c r="F70" s="6"/>
      <c r="G70" s="6"/>
      <c r="H70" s="6"/>
      <c r="I70" s="6"/>
      <c r="J70" s="6"/>
      <c r="K70" s="6"/>
      <c r="L70" s="7"/>
    </row>
    <row r="71" spans="1:12" ht="20.25" x14ac:dyDescent="0.3">
      <c r="A71" s="8"/>
      <c r="B71" s="7"/>
      <c r="C71" s="6"/>
      <c r="D71" s="6"/>
      <c r="E71" s="6"/>
      <c r="F71" s="6"/>
      <c r="G71" s="6"/>
      <c r="H71" s="6"/>
      <c r="I71" s="6"/>
      <c r="J71" s="6"/>
      <c r="K71" s="6"/>
      <c r="L71" s="7"/>
    </row>
    <row r="72" spans="1:12" ht="20.25" x14ac:dyDescent="0.3">
      <c r="A72" s="5" t="s">
        <v>56</v>
      </c>
      <c r="B72" s="7"/>
      <c r="C72" s="6"/>
      <c r="D72" s="6"/>
      <c r="E72" s="6"/>
      <c r="F72" s="6"/>
      <c r="G72" s="6"/>
      <c r="H72" s="6"/>
      <c r="I72" s="6"/>
      <c r="J72" s="6"/>
      <c r="K72" s="6"/>
      <c r="L72" s="7"/>
    </row>
    <row r="73" spans="1:12" ht="20.25" x14ac:dyDescent="0.3">
      <c r="A73" s="8" t="s">
        <v>57</v>
      </c>
      <c r="B73" s="9">
        <v>14.32</v>
      </c>
      <c r="C73" s="6">
        <f t="shared" si="0"/>
        <v>14.534799999999999</v>
      </c>
      <c r="D73" s="6">
        <f t="shared" ref="D73:D82" si="28">B73*1.03</f>
        <v>14.749600000000001</v>
      </c>
      <c r="E73" s="6">
        <f t="shared" ref="E73:E82" si="29">B73*1.07</f>
        <v>15.322400000000002</v>
      </c>
      <c r="F73" s="6">
        <f t="shared" ref="F73:F82" si="30">B73*1.1</f>
        <v>15.752000000000002</v>
      </c>
      <c r="G73" s="6">
        <f t="shared" ref="G73:G82" si="31">B73*1.13</f>
        <v>16.1816</v>
      </c>
      <c r="H73" s="6">
        <f t="shared" ref="H73:H82" si="32">B73*1.16</f>
        <v>16.6112</v>
      </c>
      <c r="I73" s="6">
        <f t="shared" si="1"/>
        <v>17.040800000000001</v>
      </c>
      <c r="J73" s="6">
        <f t="shared" ref="J73:J82" si="33">B73*1.22</f>
        <v>17.470400000000001</v>
      </c>
      <c r="K73" s="6">
        <f t="shared" si="2"/>
        <v>17.899999999999999</v>
      </c>
      <c r="L73" s="7"/>
    </row>
    <row r="74" spans="1:12" ht="20.25" x14ac:dyDescent="0.3">
      <c r="A74" s="8" t="s">
        <v>109</v>
      </c>
      <c r="B74" s="9">
        <v>18.34</v>
      </c>
      <c r="C74" s="6">
        <f t="shared" si="0"/>
        <v>18.615099999999998</v>
      </c>
      <c r="D74" s="6">
        <f t="shared" si="28"/>
        <v>18.8902</v>
      </c>
      <c r="E74" s="6">
        <f t="shared" si="29"/>
        <v>19.623799999999999</v>
      </c>
      <c r="F74" s="6">
        <f t="shared" si="30"/>
        <v>20.174000000000003</v>
      </c>
      <c r="G74" s="6">
        <f t="shared" si="31"/>
        <v>20.724199999999996</v>
      </c>
      <c r="H74" s="6">
        <f t="shared" si="32"/>
        <v>21.2744</v>
      </c>
      <c r="I74" s="6">
        <f t="shared" si="1"/>
        <v>21.8246</v>
      </c>
      <c r="J74" s="6">
        <f t="shared" si="33"/>
        <v>22.3748</v>
      </c>
      <c r="K74" s="6">
        <f t="shared" si="2"/>
        <v>22.925000000000001</v>
      </c>
      <c r="L74" s="7"/>
    </row>
    <row r="75" spans="1:12" ht="20.25" x14ac:dyDescent="0.3">
      <c r="A75" s="8" t="s">
        <v>58</v>
      </c>
      <c r="B75" s="9">
        <v>14.22</v>
      </c>
      <c r="C75" s="6">
        <f t="shared" si="0"/>
        <v>14.433299999999999</v>
      </c>
      <c r="D75" s="6">
        <f t="shared" si="28"/>
        <v>14.646600000000001</v>
      </c>
      <c r="E75" s="6">
        <f t="shared" si="29"/>
        <v>15.215400000000001</v>
      </c>
      <c r="F75" s="6">
        <f t="shared" si="30"/>
        <v>15.642000000000001</v>
      </c>
      <c r="G75" s="6">
        <f t="shared" si="31"/>
        <v>16.0686</v>
      </c>
      <c r="H75" s="6">
        <f t="shared" si="32"/>
        <v>16.495200000000001</v>
      </c>
      <c r="I75" s="6">
        <f t="shared" si="1"/>
        <v>16.921800000000001</v>
      </c>
      <c r="J75" s="6">
        <f t="shared" si="33"/>
        <v>17.348400000000002</v>
      </c>
      <c r="K75" s="6">
        <f t="shared" si="2"/>
        <v>17.775000000000002</v>
      </c>
      <c r="L75" s="7"/>
    </row>
    <row r="76" spans="1:12" ht="20.25" x14ac:dyDescent="0.3">
      <c r="A76" s="8"/>
      <c r="B76" s="6"/>
      <c r="C76" s="6"/>
      <c r="D76" s="6"/>
      <c r="E76" s="6"/>
      <c r="F76" s="6"/>
      <c r="G76" s="6"/>
      <c r="H76" s="6"/>
      <c r="I76" s="6"/>
      <c r="J76" s="6"/>
      <c r="K76" s="6"/>
      <c r="L76" s="7"/>
    </row>
    <row r="77" spans="1:12" ht="20.25" x14ac:dyDescent="0.3">
      <c r="A77" s="8" t="s">
        <v>51</v>
      </c>
      <c r="B77" s="9">
        <v>16.940000000000001</v>
      </c>
      <c r="C77" s="6">
        <f t="shared" si="0"/>
        <v>17.194099999999999</v>
      </c>
      <c r="D77" s="6">
        <f t="shared" si="28"/>
        <v>17.448200000000003</v>
      </c>
      <c r="E77" s="6">
        <f t="shared" si="29"/>
        <v>18.125800000000002</v>
      </c>
      <c r="F77" s="6">
        <f t="shared" si="30"/>
        <v>18.634000000000004</v>
      </c>
      <c r="G77" s="6">
        <f t="shared" si="31"/>
        <v>19.142199999999999</v>
      </c>
      <c r="H77" s="6">
        <f t="shared" si="32"/>
        <v>19.650400000000001</v>
      </c>
      <c r="I77" s="6">
        <f t="shared" si="1"/>
        <v>20.1586</v>
      </c>
      <c r="J77" s="6">
        <f t="shared" si="33"/>
        <v>20.666800000000002</v>
      </c>
      <c r="K77" s="6">
        <f t="shared" si="2"/>
        <v>21.175000000000001</v>
      </c>
      <c r="L77" s="7"/>
    </row>
    <row r="78" spans="1:12" ht="20.25" x14ac:dyDescent="0.3">
      <c r="A78" s="8" t="s">
        <v>52</v>
      </c>
      <c r="B78" s="9">
        <v>17.78</v>
      </c>
      <c r="C78" s="6">
        <f t="shared" si="0"/>
        <v>18.046699999999998</v>
      </c>
      <c r="D78" s="6">
        <f t="shared" si="28"/>
        <v>18.313400000000001</v>
      </c>
      <c r="E78" s="6">
        <f t="shared" si="29"/>
        <v>19.024600000000003</v>
      </c>
      <c r="F78" s="6">
        <f t="shared" si="30"/>
        <v>19.558000000000003</v>
      </c>
      <c r="G78" s="6">
        <f t="shared" si="31"/>
        <v>20.0914</v>
      </c>
      <c r="H78" s="6">
        <f t="shared" si="32"/>
        <v>20.6248</v>
      </c>
      <c r="I78" s="6">
        <f t="shared" si="1"/>
        <v>21.158200000000001</v>
      </c>
      <c r="J78" s="6">
        <f t="shared" si="33"/>
        <v>21.691600000000001</v>
      </c>
      <c r="K78" s="6">
        <f t="shared" si="2"/>
        <v>22.225000000000001</v>
      </c>
      <c r="L78" s="7"/>
    </row>
    <row r="79" spans="1:12" ht="20.25" x14ac:dyDescent="0.3">
      <c r="A79" s="8" t="s">
        <v>53</v>
      </c>
      <c r="B79" s="9">
        <v>18.62</v>
      </c>
      <c r="C79" s="6">
        <f>B79*1.015</f>
        <v>18.8993</v>
      </c>
      <c r="D79" s="6">
        <f>B79*1.03</f>
        <v>19.178600000000003</v>
      </c>
      <c r="E79" s="6">
        <f>B79*1.07</f>
        <v>19.923400000000001</v>
      </c>
      <c r="F79" s="6">
        <f>B79*1.1</f>
        <v>20.482000000000003</v>
      </c>
      <c r="G79" s="6">
        <f>B79*1.13</f>
        <v>21.040599999999998</v>
      </c>
      <c r="H79" s="6">
        <f>B79*1.16</f>
        <v>21.5992</v>
      </c>
      <c r="I79" s="6">
        <f t="shared" si="1"/>
        <v>22.157800000000002</v>
      </c>
      <c r="J79" s="6">
        <f>B79*1.22</f>
        <v>22.7164</v>
      </c>
      <c r="K79" s="6">
        <f t="shared" si="2"/>
        <v>23.275000000000002</v>
      </c>
      <c r="L79" s="7"/>
    </row>
    <row r="80" spans="1:12" ht="21.75" customHeight="1" x14ac:dyDescent="0.3">
      <c r="A80" s="8" t="s">
        <v>59</v>
      </c>
      <c r="B80" s="9">
        <v>19.54</v>
      </c>
      <c r="C80" s="6">
        <f t="shared" si="0"/>
        <v>19.833099999999998</v>
      </c>
      <c r="D80" s="6">
        <f t="shared" si="28"/>
        <v>20.126200000000001</v>
      </c>
      <c r="E80" s="6">
        <f t="shared" si="29"/>
        <v>20.907800000000002</v>
      </c>
      <c r="F80" s="6">
        <f t="shared" si="30"/>
        <v>21.494</v>
      </c>
      <c r="G80" s="6">
        <f t="shared" si="31"/>
        <v>22.080199999999998</v>
      </c>
      <c r="H80" s="6">
        <f t="shared" si="32"/>
        <v>22.666399999999996</v>
      </c>
      <c r="I80" s="6">
        <f t="shared" si="1"/>
        <v>23.252599999999997</v>
      </c>
      <c r="J80" s="6">
        <f t="shared" si="33"/>
        <v>23.838799999999999</v>
      </c>
      <c r="K80" s="6">
        <f t="shared" si="2"/>
        <v>24.424999999999997</v>
      </c>
      <c r="L80" s="7"/>
    </row>
    <row r="81" spans="1:12" ht="20.25" x14ac:dyDescent="0.3">
      <c r="A81" s="8" t="s">
        <v>60</v>
      </c>
      <c r="B81" s="9">
        <v>19.54</v>
      </c>
      <c r="C81" s="6">
        <f t="shared" si="0"/>
        <v>19.833099999999998</v>
      </c>
      <c r="D81" s="6">
        <f t="shared" si="28"/>
        <v>20.126200000000001</v>
      </c>
      <c r="E81" s="6">
        <f t="shared" si="29"/>
        <v>20.907800000000002</v>
      </c>
      <c r="F81" s="6">
        <f t="shared" si="30"/>
        <v>21.494</v>
      </c>
      <c r="G81" s="6">
        <f t="shared" si="31"/>
        <v>22.080199999999998</v>
      </c>
      <c r="H81" s="6">
        <f t="shared" si="32"/>
        <v>22.666399999999996</v>
      </c>
      <c r="I81" s="6">
        <f t="shared" ref="I81:I82" si="34">B81*1.19</f>
        <v>23.252599999999997</v>
      </c>
      <c r="J81" s="6">
        <f t="shared" si="33"/>
        <v>23.838799999999999</v>
      </c>
      <c r="K81" s="6">
        <f t="shared" ref="K81:K82" si="35">SUM(B81*1.25)</f>
        <v>24.424999999999997</v>
      </c>
      <c r="L81" s="7"/>
    </row>
    <row r="82" spans="1:12" ht="20.25" x14ac:dyDescent="0.3">
      <c r="A82" s="8" t="s">
        <v>61</v>
      </c>
      <c r="B82" s="9">
        <v>20.84</v>
      </c>
      <c r="C82" s="6">
        <f t="shared" si="0"/>
        <v>21.152599999999996</v>
      </c>
      <c r="D82" s="6">
        <f t="shared" si="28"/>
        <v>21.465199999999999</v>
      </c>
      <c r="E82" s="6">
        <f t="shared" si="29"/>
        <v>22.2988</v>
      </c>
      <c r="F82" s="6">
        <f t="shared" si="30"/>
        <v>22.924000000000003</v>
      </c>
      <c r="G82" s="6">
        <f t="shared" si="31"/>
        <v>23.549199999999999</v>
      </c>
      <c r="H82" s="6">
        <f t="shared" si="32"/>
        <v>24.174399999999999</v>
      </c>
      <c r="I82" s="6">
        <f t="shared" si="34"/>
        <v>24.799599999999998</v>
      </c>
      <c r="J82" s="6">
        <f t="shared" si="33"/>
        <v>25.424799999999998</v>
      </c>
      <c r="K82" s="6">
        <f t="shared" si="35"/>
        <v>26.05</v>
      </c>
      <c r="L82" s="7"/>
    </row>
    <row r="83" spans="1:12" ht="20.25" x14ac:dyDescent="0.3">
      <c r="A83" s="8" t="s">
        <v>78</v>
      </c>
      <c r="B83" s="9">
        <v>22.13</v>
      </c>
      <c r="C83" s="6">
        <f>B83*1.015</f>
        <v>22.461949999999998</v>
      </c>
      <c r="D83" s="6">
        <f>B83*1.03</f>
        <v>22.793900000000001</v>
      </c>
      <c r="E83" s="6">
        <f>B83*1.07</f>
        <v>23.679100000000002</v>
      </c>
      <c r="F83" s="6">
        <f>B83*1.1</f>
        <v>24.343</v>
      </c>
      <c r="G83" s="6">
        <f>B83*1.13</f>
        <v>25.006899999999998</v>
      </c>
      <c r="H83" s="6">
        <f>B83*1.16</f>
        <v>25.670799999999996</v>
      </c>
      <c r="I83" s="6">
        <f t="shared" ref="I83" si="36">B83*1.19</f>
        <v>26.334699999999998</v>
      </c>
      <c r="J83" s="6">
        <f>B83*1.22</f>
        <v>26.9986</v>
      </c>
      <c r="K83" s="6">
        <f t="shared" ref="K83" si="37">SUM(B83*1.25)</f>
        <v>27.662499999999998</v>
      </c>
      <c r="L83" s="7"/>
    </row>
    <row r="84" spans="1:12" ht="20.25" x14ac:dyDescent="0.3">
      <c r="A84" s="8"/>
      <c r="B84" s="9"/>
      <c r="C84" s="6"/>
      <c r="D84" s="6"/>
      <c r="E84" s="6"/>
      <c r="F84" s="6"/>
      <c r="G84" s="6"/>
      <c r="H84" s="6"/>
      <c r="I84" s="6"/>
      <c r="J84" s="6"/>
      <c r="K84" s="6"/>
      <c r="L84" s="7"/>
    </row>
    <row r="85" spans="1:12" ht="20.25" x14ac:dyDescent="0.3">
      <c r="A85" s="5" t="s">
        <v>93</v>
      </c>
      <c r="B85" s="9">
        <v>21.09</v>
      </c>
      <c r="C85" s="6"/>
      <c r="D85" s="6"/>
      <c r="E85" s="6"/>
      <c r="F85" s="6"/>
      <c r="G85" s="6"/>
      <c r="H85" s="6"/>
      <c r="I85" s="6"/>
      <c r="J85" s="6"/>
      <c r="K85" s="6"/>
      <c r="L85" s="7"/>
    </row>
    <row r="86" spans="1:12" ht="20.25" x14ac:dyDescent="0.3">
      <c r="A86" s="8"/>
      <c r="B86" s="7"/>
      <c r="C86" s="6"/>
      <c r="D86" s="7"/>
      <c r="E86" s="7"/>
      <c r="F86" s="7"/>
      <c r="G86" s="7"/>
      <c r="H86" s="7"/>
      <c r="I86" s="6"/>
      <c r="J86" s="7"/>
      <c r="K86" s="6"/>
      <c r="L86" s="7"/>
    </row>
    <row r="87" spans="1:12" ht="20.25" x14ac:dyDescent="0.3">
      <c r="A87" s="5" t="s">
        <v>62</v>
      </c>
      <c r="B87" s="7"/>
      <c r="C87" s="6"/>
      <c r="D87" s="7"/>
      <c r="E87" s="7"/>
      <c r="F87" s="7"/>
      <c r="G87" s="7"/>
      <c r="H87" s="7"/>
      <c r="I87" s="6"/>
      <c r="J87" s="7"/>
      <c r="K87" s="6"/>
      <c r="L87" s="7"/>
    </row>
    <row r="88" spans="1:12" ht="20.25" x14ac:dyDescent="0.3">
      <c r="A88" s="8" t="s">
        <v>63</v>
      </c>
      <c r="B88" s="9">
        <v>17.8</v>
      </c>
      <c r="C88" s="6">
        <f>B88*1.015</f>
        <v>18.067</v>
      </c>
      <c r="D88" s="6">
        <f>B88*1.03</f>
        <v>18.334</v>
      </c>
      <c r="E88" s="6">
        <f>B88*1.07</f>
        <v>19.046000000000003</v>
      </c>
      <c r="F88" s="6">
        <f>B88*1.1</f>
        <v>19.580000000000002</v>
      </c>
      <c r="G88" s="6">
        <f>B88*1.13</f>
        <v>20.113999999999997</v>
      </c>
      <c r="H88" s="6">
        <f>B88*1.16</f>
        <v>20.648</v>
      </c>
      <c r="I88" s="6">
        <f>B88*1.19</f>
        <v>21.181999999999999</v>
      </c>
      <c r="J88" s="6">
        <f>B88*1.22</f>
        <v>21.716000000000001</v>
      </c>
      <c r="K88" s="6">
        <f>SUM(B88*1.25)</f>
        <v>22.25</v>
      </c>
      <c r="L88" s="7"/>
    </row>
    <row r="89" spans="1:12" ht="20.25" x14ac:dyDescent="0.3">
      <c r="A89" s="8" t="s">
        <v>64</v>
      </c>
      <c r="B89" s="9">
        <v>19.11</v>
      </c>
      <c r="C89" s="6">
        <f>B89*1.015</f>
        <v>19.396649999999998</v>
      </c>
      <c r="D89" s="6">
        <f>B89*1.03</f>
        <v>19.683299999999999</v>
      </c>
      <c r="E89" s="6">
        <f>B89*1.07</f>
        <v>20.447700000000001</v>
      </c>
      <c r="F89" s="6">
        <f>B89*1.1</f>
        <v>21.021000000000001</v>
      </c>
      <c r="G89" s="6">
        <f>B89*1.13</f>
        <v>21.594299999999997</v>
      </c>
      <c r="H89" s="6">
        <f>B89*1.16</f>
        <v>22.167599999999997</v>
      </c>
      <c r="I89" s="6">
        <f>B89*1.19</f>
        <v>22.7409</v>
      </c>
      <c r="J89" s="6">
        <f>B89*1.22</f>
        <v>23.3142</v>
      </c>
      <c r="K89" s="6">
        <f>SUM(B89*1.25)</f>
        <v>23.887499999999999</v>
      </c>
      <c r="L89" s="7"/>
    </row>
    <row r="90" spans="1:12" ht="20.25" x14ac:dyDescent="0.3">
      <c r="A90" s="8" t="s">
        <v>65</v>
      </c>
      <c r="B90" s="9">
        <v>19.940000000000001</v>
      </c>
      <c r="C90" s="6">
        <f>B90*1.015</f>
        <v>20.239100000000001</v>
      </c>
      <c r="D90" s="6">
        <f>B90*1.03</f>
        <v>20.538200000000003</v>
      </c>
      <c r="E90" s="6">
        <f>B90*1.07</f>
        <v>21.335800000000003</v>
      </c>
      <c r="F90" s="6">
        <f>B90*1.1</f>
        <v>21.934000000000005</v>
      </c>
      <c r="G90" s="6">
        <f>B90*1.13</f>
        <v>22.5322</v>
      </c>
      <c r="H90" s="6">
        <f>B90*1.16</f>
        <v>23.130400000000002</v>
      </c>
      <c r="I90" s="6">
        <f>B90*1.19</f>
        <v>23.7286</v>
      </c>
      <c r="J90" s="6">
        <f>B90*1.22</f>
        <v>24.326800000000002</v>
      </c>
      <c r="K90" s="6">
        <f>SUM(B90*1.25)</f>
        <v>24.925000000000001</v>
      </c>
      <c r="L90" s="7"/>
    </row>
    <row r="91" spans="1:12" ht="20.25" x14ac:dyDescent="0.3">
      <c r="A91" s="8" t="s">
        <v>66</v>
      </c>
      <c r="B91" s="9">
        <v>20.149999999999999</v>
      </c>
      <c r="C91" s="6">
        <f>B91*1.015</f>
        <v>20.452249999999996</v>
      </c>
      <c r="D91" s="6">
        <f>B91*1.03</f>
        <v>20.7545</v>
      </c>
      <c r="E91" s="6">
        <f>B91*1.07</f>
        <v>21.560500000000001</v>
      </c>
      <c r="F91" s="6">
        <f>B91*1.1</f>
        <v>22.164999999999999</v>
      </c>
      <c r="G91" s="6">
        <f>B91*1.13</f>
        <v>22.769499999999997</v>
      </c>
      <c r="H91" s="6">
        <f>B91*1.16</f>
        <v>23.373999999999995</v>
      </c>
      <c r="I91" s="6">
        <f>B91*1.19</f>
        <v>23.978499999999997</v>
      </c>
      <c r="J91" s="6">
        <f>B91*1.22</f>
        <v>24.582999999999998</v>
      </c>
      <c r="K91" s="6">
        <f>SUM(B91*1.25)</f>
        <v>25.1875</v>
      </c>
      <c r="L91" s="7"/>
    </row>
    <row r="92" spans="1:12" ht="20.25" x14ac:dyDescent="0.3">
      <c r="A92" s="8"/>
      <c r="B92" s="9"/>
      <c r="C92" s="6"/>
      <c r="D92" s="6"/>
      <c r="E92" s="6"/>
      <c r="F92" s="6"/>
      <c r="G92" s="6"/>
      <c r="H92" s="6"/>
      <c r="I92" s="6"/>
      <c r="J92" s="6"/>
      <c r="K92" s="6"/>
      <c r="L92" s="7"/>
    </row>
    <row r="93" spans="1:12" ht="20.25" customHeight="1" x14ac:dyDescent="0.3">
      <c r="A93" s="8" t="s">
        <v>67</v>
      </c>
      <c r="B93" s="15"/>
      <c r="C93" s="15"/>
      <c r="D93" s="15"/>
      <c r="E93" s="15"/>
      <c r="F93" s="6"/>
      <c r="G93" s="6"/>
      <c r="H93" s="6"/>
      <c r="I93" s="6"/>
      <c r="J93" s="6"/>
      <c r="K93" s="6"/>
      <c r="L93" s="7"/>
    </row>
    <row r="94" spans="1:12" ht="40.5" x14ac:dyDescent="0.3">
      <c r="A94" s="15" t="s">
        <v>68</v>
      </c>
      <c r="B94" s="15"/>
      <c r="C94" s="15"/>
      <c r="D94" s="15"/>
      <c r="E94" s="15"/>
      <c r="F94" s="6"/>
      <c r="G94" s="6"/>
      <c r="H94" s="6"/>
      <c r="I94" s="6"/>
      <c r="J94" s="6"/>
      <c r="K94" s="6"/>
      <c r="L94" s="7"/>
    </row>
    <row r="95" spans="1:12" ht="20.25" x14ac:dyDescent="0.3">
      <c r="A95" s="15"/>
      <c r="B95" s="6"/>
      <c r="C95" s="6"/>
      <c r="D95" s="6"/>
      <c r="E95" s="6"/>
      <c r="F95" s="6"/>
      <c r="G95" s="6"/>
      <c r="H95" s="6"/>
      <c r="I95" s="6"/>
      <c r="J95" s="6"/>
      <c r="K95" s="6"/>
      <c r="L95" s="7"/>
    </row>
    <row r="96" spans="1:12" ht="20.25" x14ac:dyDescent="0.3">
      <c r="A96" s="5" t="s">
        <v>69</v>
      </c>
      <c r="B96" s="9">
        <v>14.6</v>
      </c>
      <c r="C96" s="6">
        <f t="shared" ref="C96:C98" si="38">B96*1.015</f>
        <v>14.818999999999999</v>
      </c>
      <c r="D96" s="6">
        <f>B96*1.03</f>
        <v>15.038</v>
      </c>
      <c r="E96" s="6">
        <f>B96*1.07</f>
        <v>15.622</v>
      </c>
      <c r="F96" s="6">
        <f>B96*1.1</f>
        <v>16.060000000000002</v>
      </c>
      <c r="G96" s="6">
        <f>B96*1.13</f>
        <v>16.497999999999998</v>
      </c>
      <c r="H96" s="6">
        <f>B96*1.16</f>
        <v>16.936</v>
      </c>
      <c r="I96" s="6">
        <f>B96*1.19</f>
        <v>17.373999999999999</v>
      </c>
      <c r="J96" s="6">
        <f>B96*1.22</f>
        <v>17.811999999999998</v>
      </c>
      <c r="K96" s="6">
        <f>SUM(B96*1.25)</f>
        <v>18.25</v>
      </c>
      <c r="L96" s="7"/>
    </row>
    <row r="97" spans="1:12" ht="20.25" x14ac:dyDescent="0.3">
      <c r="A97" s="8" t="s">
        <v>70</v>
      </c>
      <c r="B97" s="9">
        <v>15.31</v>
      </c>
      <c r="C97" s="6">
        <f t="shared" si="38"/>
        <v>15.539649999999998</v>
      </c>
      <c r="D97" s="6">
        <f>B97*1.03</f>
        <v>15.769300000000001</v>
      </c>
      <c r="E97" s="6">
        <f>B97*1.07</f>
        <v>16.381700000000002</v>
      </c>
      <c r="F97" s="6">
        <f>B97*1.1</f>
        <v>16.841000000000001</v>
      </c>
      <c r="G97" s="6">
        <f>B97*1.13</f>
        <v>17.3003</v>
      </c>
      <c r="H97" s="6">
        <f>B97*1.16</f>
        <v>17.759599999999999</v>
      </c>
      <c r="I97" s="6">
        <f>B97*1.19</f>
        <v>18.218900000000001</v>
      </c>
      <c r="J97" s="6">
        <f>B97*1.22</f>
        <v>18.6782</v>
      </c>
      <c r="K97" s="6">
        <f>SUM(B97*1.25)</f>
        <v>19.137499999999999</v>
      </c>
      <c r="L97" s="7"/>
    </row>
    <row r="98" spans="1:12" ht="19.5" customHeight="1" x14ac:dyDescent="0.3">
      <c r="A98" s="8" t="s">
        <v>71</v>
      </c>
      <c r="B98" s="9">
        <v>16.04</v>
      </c>
      <c r="C98" s="6">
        <f t="shared" si="38"/>
        <v>16.280599999999996</v>
      </c>
      <c r="D98" s="6">
        <f>B98*1.03</f>
        <v>16.5212</v>
      </c>
      <c r="E98" s="6">
        <f>B98*1.07</f>
        <v>17.162800000000001</v>
      </c>
      <c r="F98" s="6">
        <f>B98*1.1</f>
        <v>17.644000000000002</v>
      </c>
      <c r="G98" s="6">
        <f>B98*1.13</f>
        <v>18.125199999999996</v>
      </c>
      <c r="H98" s="6">
        <f>B98*1.16</f>
        <v>18.606399999999997</v>
      </c>
      <c r="I98" s="6">
        <f>B98*1.19</f>
        <v>19.087599999999998</v>
      </c>
      <c r="J98" s="6">
        <f>B98*1.22</f>
        <v>19.5688</v>
      </c>
      <c r="K98" s="6">
        <f>SUM(B98*1.25)</f>
        <v>20.049999999999997</v>
      </c>
      <c r="L98" s="7"/>
    </row>
    <row r="99" spans="1:12" ht="20.25" x14ac:dyDescent="0.3">
      <c r="A99" s="8" t="s">
        <v>72</v>
      </c>
      <c r="B99" s="9">
        <v>18.239999999999998</v>
      </c>
      <c r="C99" s="6">
        <f>B99*1.015</f>
        <v>18.513599999999997</v>
      </c>
      <c r="D99" s="6">
        <f>B99*1.03</f>
        <v>18.787199999999999</v>
      </c>
      <c r="E99" s="6">
        <f>B99*1.07</f>
        <v>19.5168</v>
      </c>
      <c r="F99" s="6">
        <f>B99*1.1</f>
        <v>20.064</v>
      </c>
      <c r="G99" s="6">
        <f>B99*1.13</f>
        <v>20.611199999999997</v>
      </c>
      <c r="H99" s="6">
        <f>B99*1.16</f>
        <v>21.158399999999997</v>
      </c>
      <c r="I99" s="6">
        <f>B99*1.19</f>
        <v>21.705599999999997</v>
      </c>
      <c r="J99" s="6">
        <f>B99*1.22</f>
        <v>22.252799999999997</v>
      </c>
      <c r="K99" s="6">
        <f>SUM(B99*1.25)</f>
        <v>22.799999999999997</v>
      </c>
      <c r="L99" s="7"/>
    </row>
    <row r="100" spans="1:12" ht="20.25" x14ac:dyDescent="0.3">
      <c r="A100" s="8" t="s">
        <v>73</v>
      </c>
      <c r="B100" s="9"/>
      <c r="C100" s="6"/>
      <c r="D100" s="6"/>
      <c r="E100" s="6"/>
      <c r="F100" s="6"/>
      <c r="G100" s="6"/>
      <c r="H100" s="6"/>
      <c r="I100" s="6"/>
      <c r="J100" s="6"/>
      <c r="K100" s="6"/>
      <c r="L100" s="7"/>
    </row>
    <row r="101" spans="1:12" ht="20.25" x14ac:dyDescent="0.3">
      <c r="A101" s="8"/>
      <c r="B101" s="7"/>
      <c r="C101" s="6"/>
      <c r="D101" s="7"/>
      <c r="E101" s="7"/>
      <c r="F101" s="7"/>
      <c r="G101" s="7"/>
      <c r="H101" s="7"/>
      <c r="I101" s="6"/>
      <c r="J101" s="7"/>
      <c r="K101" s="6"/>
      <c r="L101" s="7"/>
    </row>
    <row r="102" spans="1:12" ht="20.25" x14ac:dyDescent="0.3">
      <c r="A102" s="8"/>
      <c r="B102" s="7"/>
      <c r="C102" s="6"/>
      <c r="D102" s="7"/>
      <c r="E102" s="7"/>
      <c r="F102" s="7"/>
      <c r="G102" s="7"/>
      <c r="H102" s="7"/>
      <c r="I102" s="6"/>
      <c r="J102" s="7"/>
      <c r="K102" s="6"/>
      <c r="L102" s="7"/>
    </row>
    <row r="103" spans="1:12" ht="20.25" x14ac:dyDescent="0.3">
      <c r="A103" s="5" t="s">
        <v>74</v>
      </c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7"/>
    </row>
    <row r="104" spans="1:12" ht="20.25" x14ac:dyDescent="0.3">
      <c r="A104" s="8" t="s">
        <v>75</v>
      </c>
      <c r="B104" s="9">
        <v>54766.400000000001</v>
      </c>
      <c r="C104" s="6"/>
      <c r="D104" s="6"/>
      <c r="E104" s="6"/>
      <c r="F104" s="6"/>
      <c r="G104" s="6"/>
      <c r="H104" s="6"/>
      <c r="I104" s="6"/>
      <c r="J104" s="6"/>
      <c r="K104" s="6"/>
      <c r="L104" s="7"/>
    </row>
    <row r="105" spans="1:12" ht="20.25" x14ac:dyDescent="0.3">
      <c r="A105" s="8" t="s">
        <v>76</v>
      </c>
      <c r="B105" s="9">
        <v>39083.199999999997</v>
      </c>
      <c r="C105" s="6"/>
      <c r="D105" s="6"/>
      <c r="E105" s="6"/>
      <c r="F105" s="6"/>
      <c r="G105" s="6"/>
      <c r="H105" s="6"/>
      <c r="I105" s="6"/>
      <c r="J105" s="6"/>
      <c r="K105" s="6"/>
      <c r="L105" s="7"/>
    </row>
    <row r="106" spans="1:12" ht="20.25" x14ac:dyDescent="0.3">
      <c r="A106" s="8" t="s">
        <v>77</v>
      </c>
      <c r="B106" s="9">
        <v>61380.800000000003</v>
      </c>
      <c r="C106" s="6"/>
      <c r="D106" s="6"/>
      <c r="E106" s="6"/>
      <c r="F106" s="6"/>
      <c r="G106" s="6"/>
      <c r="H106" s="6"/>
      <c r="I106" s="6"/>
      <c r="J106" s="6"/>
      <c r="K106" s="6"/>
      <c r="L106" s="7"/>
    </row>
    <row r="107" spans="1:12" ht="20.25" x14ac:dyDescent="0.3">
      <c r="A107" s="8" t="s">
        <v>79</v>
      </c>
      <c r="B107" s="9">
        <v>65832</v>
      </c>
      <c r="C107" s="6"/>
      <c r="D107" s="6"/>
      <c r="E107" s="6"/>
      <c r="F107" s="6"/>
      <c r="G107" s="6"/>
      <c r="H107" s="6"/>
      <c r="I107" s="6"/>
      <c r="J107" s="6"/>
      <c r="K107" s="6"/>
      <c r="L107" s="7"/>
    </row>
    <row r="108" spans="1:12" ht="20.25" x14ac:dyDescent="0.3">
      <c r="A108" s="8" t="s">
        <v>80</v>
      </c>
      <c r="B108" s="9">
        <v>54995.199999999997</v>
      </c>
      <c r="C108" s="6"/>
      <c r="D108" s="6"/>
      <c r="E108" s="6"/>
      <c r="F108" s="6"/>
      <c r="G108" s="6"/>
      <c r="H108" s="6"/>
      <c r="I108" s="6"/>
      <c r="J108" s="6"/>
      <c r="K108" s="6"/>
      <c r="L108" s="7"/>
    </row>
    <row r="109" spans="1:12" ht="20.25" x14ac:dyDescent="0.3">
      <c r="A109" s="8" t="s">
        <v>81</v>
      </c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7"/>
    </row>
    <row r="110" spans="1:12" ht="20.25" x14ac:dyDescent="0.3">
      <c r="A110" s="8" t="s">
        <v>82</v>
      </c>
      <c r="B110" s="18">
        <v>16844.39</v>
      </c>
      <c r="C110" s="18"/>
      <c r="D110" s="6"/>
      <c r="E110" s="6"/>
      <c r="F110" s="6"/>
      <c r="G110" s="6"/>
      <c r="H110" s="6"/>
      <c r="I110" s="6"/>
      <c r="J110" s="6"/>
      <c r="K110" s="6"/>
      <c r="L110" s="7"/>
    </row>
    <row r="111" spans="1:12" ht="20.25" x14ac:dyDescent="0.3">
      <c r="A111" s="8" t="s">
        <v>92</v>
      </c>
      <c r="B111" s="19">
        <v>46800</v>
      </c>
      <c r="C111" s="19"/>
      <c r="D111" s="6"/>
      <c r="E111" s="6"/>
      <c r="F111" s="6"/>
      <c r="G111" s="6"/>
      <c r="H111" s="6"/>
      <c r="I111" s="6"/>
      <c r="J111" s="6"/>
      <c r="K111" s="6"/>
      <c r="L111" s="7"/>
    </row>
    <row r="112" spans="1:12" ht="20.25" customHeight="1" x14ac:dyDescent="0.3">
      <c r="A112" s="8" t="s">
        <v>110</v>
      </c>
      <c r="B112" s="19">
        <v>65100</v>
      </c>
      <c r="C112" s="19"/>
      <c r="D112" s="6"/>
      <c r="E112" s="6"/>
      <c r="F112" s="6"/>
      <c r="G112" s="6"/>
      <c r="H112" s="6"/>
      <c r="I112" s="6"/>
      <c r="J112" s="6"/>
      <c r="K112" s="6"/>
      <c r="L112" s="7"/>
    </row>
    <row r="113" spans="1:12" ht="20.25" x14ac:dyDescent="0.3">
      <c r="A113" s="10" t="s">
        <v>111</v>
      </c>
      <c r="B113" s="21">
        <v>64799.28</v>
      </c>
      <c r="C113" s="10"/>
      <c r="D113" s="10"/>
      <c r="E113" s="10"/>
      <c r="F113" s="10"/>
      <c r="G113" s="10"/>
      <c r="H113" s="10"/>
      <c r="I113" s="10"/>
      <c r="J113" s="10"/>
      <c r="K113" s="6"/>
      <c r="L113" s="7"/>
    </row>
    <row r="114" spans="1:12" ht="20.25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6"/>
      <c r="L114" s="7"/>
    </row>
    <row r="115" spans="1:12" ht="20.25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6"/>
      <c r="L115" s="7"/>
    </row>
    <row r="116" spans="1:12" ht="20.25" x14ac:dyDescent="0.3">
      <c r="A116" s="5" t="s">
        <v>83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7"/>
    </row>
    <row r="117" spans="1:12" ht="20.25" x14ac:dyDescent="0.3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7"/>
    </row>
    <row r="118" spans="1:12" ht="20.25" x14ac:dyDescent="0.3">
      <c r="A118" s="5"/>
      <c r="B118" s="6"/>
      <c r="C118" s="6"/>
      <c r="D118" s="6"/>
      <c r="E118" s="20"/>
      <c r="F118" s="20"/>
      <c r="G118" s="6"/>
      <c r="H118" s="6"/>
      <c r="I118" s="6"/>
      <c r="J118" s="6"/>
      <c r="K118" s="6"/>
      <c r="L118" s="7"/>
    </row>
    <row r="119" spans="1:12" ht="20.25" x14ac:dyDescent="0.3">
      <c r="A119" s="8" t="s">
        <v>84</v>
      </c>
      <c r="B119" s="18">
        <v>46560.66</v>
      </c>
      <c r="C119" s="18"/>
      <c r="D119" s="6"/>
      <c r="E119" s="6"/>
      <c r="F119" s="6"/>
      <c r="G119" s="6"/>
      <c r="H119" s="6"/>
      <c r="I119" s="6"/>
      <c r="J119" s="6"/>
      <c r="K119" s="6"/>
      <c r="L119" s="7"/>
    </row>
    <row r="120" spans="1:12" ht="20.25" x14ac:dyDescent="0.3">
      <c r="A120" s="8" t="s">
        <v>24</v>
      </c>
      <c r="B120" s="18">
        <v>53551.199999999997</v>
      </c>
      <c r="C120" s="18"/>
      <c r="D120" s="6"/>
      <c r="E120" s="20"/>
      <c r="F120" s="20"/>
      <c r="G120" s="6"/>
      <c r="H120" s="6"/>
      <c r="I120" s="6"/>
      <c r="J120" s="6"/>
      <c r="K120" s="6"/>
      <c r="L120" s="7"/>
    </row>
    <row r="121" spans="1:12" ht="20.25" x14ac:dyDescent="0.3">
      <c r="A121" s="8" t="s">
        <v>85</v>
      </c>
      <c r="B121" s="18">
        <v>51100.639999999999</v>
      </c>
      <c r="C121" s="18"/>
      <c r="D121" s="6"/>
      <c r="E121" s="20"/>
      <c r="F121" s="20"/>
      <c r="G121" s="6"/>
      <c r="H121" s="6"/>
      <c r="I121" s="6"/>
      <c r="J121" s="6"/>
      <c r="K121" s="6"/>
      <c r="L121" s="7"/>
    </row>
    <row r="122" spans="1:12" ht="20.25" x14ac:dyDescent="0.3">
      <c r="A122" s="8" t="s">
        <v>22</v>
      </c>
      <c r="B122" s="18">
        <v>89250</v>
      </c>
      <c r="C122" s="18"/>
      <c r="D122" s="7"/>
      <c r="E122" s="11"/>
      <c r="F122" s="7"/>
      <c r="G122" s="7"/>
      <c r="H122" s="7"/>
      <c r="I122" s="7"/>
      <c r="J122" s="7"/>
      <c r="K122" s="7"/>
      <c r="L122" s="7"/>
    </row>
    <row r="123" spans="1:12" ht="20.25" x14ac:dyDescent="0.3">
      <c r="A123" s="8" t="s">
        <v>86</v>
      </c>
      <c r="B123" s="18">
        <v>68298.55</v>
      </c>
      <c r="C123" s="18"/>
      <c r="D123" s="7"/>
      <c r="E123" s="11"/>
      <c r="F123" s="7"/>
      <c r="G123" s="7"/>
      <c r="H123" s="7"/>
      <c r="I123" s="7"/>
      <c r="J123" s="7"/>
      <c r="K123" s="7"/>
      <c r="L123" s="7"/>
    </row>
    <row r="124" spans="1:12" ht="20.25" x14ac:dyDescent="0.3">
      <c r="A124" s="8" t="s">
        <v>87</v>
      </c>
      <c r="B124" s="18">
        <v>24415.34</v>
      </c>
      <c r="C124" s="18"/>
      <c r="D124" s="7"/>
      <c r="E124" s="11"/>
      <c r="F124" s="7"/>
      <c r="G124" s="7"/>
      <c r="H124" s="7"/>
      <c r="I124" s="7"/>
      <c r="J124" s="7"/>
      <c r="K124" s="7"/>
      <c r="L124" s="7"/>
    </row>
    <row r="125" spans="1:12" ht="20.25" x14ac:dyDescent="0.3">
      <c r="A125" s="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40.5" x14ac:dyDescent="0.3">
      <c r="A126" s="5" t="s">
        <v>88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20.25" x14ac:dyDescent="0.3">
      <c r="A127" s="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21" thickBot="1" x14ac:dyDescent="0.35">
      <c r="A128" s="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40.5" x14ac:dyDescent="0.3">
      <c r="A129" s="12" t="s">
        <v>103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20.25" x14ac:dyDescent="0.3">
      <c r="A130" s="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21" thickBot="1" x14ac:dyDescent="0.35">
      <c r="A131" s="8"/>
      <c r="B131" s="7"/>
      <c r="C131" s="7" t="s">
        <v>89</v>
      </c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40.5" x14ac:dyDescent="0.3">
      <c r="A132" s="12" t="s">
        <v>104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20.25" x14ac:dyDescent="0.3">
      <c r="A133" s="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20.25" x14ac:dyDescent="0.3">
      <c r="A134" s="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21" thickBot="1" x14ac:dyDescent="0.35">
      <c r="A135" s="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1"/>
    </row>
    <row r="136" spans="1:12" ht="40.5" x14ac:dyDescent="0.3">
      <c r="A136" s="12" t="s">
        <v>102</v>
      </c>
      <c r="B136" s="7"/>
      <c r="C136" s="13" t="s">
        <v>91</v>
      </c>
      <c r="D136" s="13"/>
      <c r="E136" s="13"/>
      <c r="F136" s="13"/>
      <c r="G136" s="7"/>
      <c r="H136" s="14" t="s">
        <v>90</v>
      </c>
      <c r="I136" s="7"/>
      <c r="J136" s="7"/>
      <c r="K136" s="7"/>
    </row>
    <row r="137" spans="1:12" ht="20.25" x14ac:dyDescent="0.3">
      <c r="A137" s="8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2" ht="20.25" x14ac:dyDescent="0.3">
      <c r="A138" s="8"/>
      <c r="B138" s="1"/>
      <c r="C138" s="7"/>
      <c r="D138" s="7"/>
      <c r="E138" s="7"/>
      <c r="F138" s="7"/>
      <c r="G138" s="7"/>
      <c r="H138" s="7"/>
      <c r="I138" s="1"/>
      <c r="J138" s="1"/>
      <c r="K138" s="1"/>
    </row>
    <row r="139" spans="1:12" x14ac:dyDescent="0.25">
      <c r="A139" s="2"/>
      <c r="C139" s="1"/>
      <c r="D139" s="1"/>
      <c r="E139" s="1"/>
      <c r="F139" s="1"/>
      <c r="G139" s="1"/>
      <c r="H139" s="1"/>
    </row>
  </sheetData>
  <mergeCells count="3">
    <mergeCell ref="E121:F121"/>
    <mergeCell ref="E120:F120"/>
    <mergeCell ref="E118:F118"/>
  </mergeCells>
  <pageMargins left="0.45" right="0.45" top="0.5" bottom="0.5" header="0.3" footer="0.3"/>
  <pageSetup scale="65" orientation="landscape" horizontalDpi="4294967294" verticalDpi="4294967294" r:id="rId1"/>
  <headerFooter>
    <oddHeader>&amp;C&amp;"-,Bold"&amp;16 2023 Washington County Pay Scale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WsCoClerk</dc:creator>
  <cp:lastModifiedBy>WC-CLERK</cp:lastModifiedBy>
  <cp:lastPrinted>2022-12-28T20:07:59Z</cp:lastPrinted>
  <dcterms:created xsi:type="dcterms:W3CDTF">2017-01-12T21:49:22Z</dcterms:created>
  <dcterms:modified xsi:type="dcterms:W3CDTF">2022-12-28T20:08:43Z</dcterms:modified>
</cp:coreProperties>
</file>